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ASTEM SPA\ST\VERDE E SERVIZI AGGIUNTIVI\APPALTI\APPALTO 2017 2018\GARA 2017\DOCUMENTAZIONE TECNICA BANDO\"/>
    </mc:Choice>
  </mc:AlternateContent>
  <bookViews>
    <workbookView xWindow="-15" yWindow="-15" windowWidth="11970" windowHeight="6420"/>
  </bookViews>
  <sheets>
    <sheet name="  lotto A" sheetId="38" r:id="rId1"/>
    <sheet name=" lotto B + cigli" sheetId="55" r:id="rId2"/>
    <sheet name="aiuole fiorite" sheetId="54" r:id="rId3"/>
  </sheets>
  <definedNames>
    <definedName name="_xlnm._FilterDatabase" localSheetId="0" hidden="1">'  lotto A'!$A$3:$G$167</definedName>
    <definedName name="_xlnm._FilterDatabase" localSheetId="1" hidden="1">' lotto B + cigli'!$A$3:$G$96</definedName>
    <definedName name="_xlnm._FilterDatabase" localSheetId="2" hidden="1">'aiuole fiorite'!$B$6:$C$32</definedName>
    <definedName name="_xlnm.Print_Area" localSheetId="0">'  lotto A'!$A$3:$G$188</definedName>
    <definedName name="_xlnm.Print_Area" localSheetId="1">' lotto B + cigli'!$A$3:$G$104</definedName>
    <definedName name="_xlnm.Print_Area" localSheetId="2">'aiuole fiorite'!#REF!</definedName>
  </definedNames>
  <calcPr calcId="152511"/>
</workbook>
</file>

<file path=xl/calcChain.xml><?xml version="1.0" encoding="utf-8"?>
<calcChain xmlns="http://schemas.openxmlformats.org/spreadsheetml/2006/main">
  <c r="E32" i="54" l="1"/>
  <c r="G102" i="55" l="1"/>
  <c r="G186" i="38"/>
  <c r="F181" i="38" l="1"/>
  <c r="G187" i="38" s="1"/>
  <c r="F37" i="55" l="1"/>
  <c r="D32" i="54" l="1"/>
  <c r="F98" i="55"/>
  <c r="G103" i="55" s="1"/>
  <c r="F70" i="55"/>
  <c r="F57" i="55"/>
  <c r="F51" i="55"/>
  <c r="F50" i="55"/>
  <c r="F49" i="55"/>
  <c r="F34" i="55"/>
  <c r="F151" i="38"/>
  <c r="F129" i="38"/>
  <c r="F121" i="38"/>
  <c r="F89" i="38"/>
  <c r="F57" i="38"/>
  <c r="F56" i="38"/>
  <c r="F48" i="38"/>
  <c r="F39" i="38"/>
  <c r="F35" i="38"/>
  <c r="F34" i="38"/>
  <c r="F33" i="38"/>
  <c r="F29" i="38"/>
  <c r="F24" i="38"/>
  <c r="F14" i="38"/>
  <c r="F25" i="38"/>
  <c r="F21" i="38"/>
  <c r="F20" i="38"/>
  <c r="F19" i="38"/>
  <c r="F8" i="38"/>
  <c r="F27" i="54"/>
  <c r="F26" i="54"/>
  <c r="F25" i="54"/>
  <c r="F23" i="54"/>
  <c r="F22" i="54"/>
  <c r="F20" i="54"/>
  <c r="F19" i="54"/>
  <c r="F18" i="54"/>
  <c r="F17" i="54"/>
  <c r="F16" i="54"/>
  <c r="F14" i="54"/>
  <c r="F13" i="54"/>
  <c r="F12" i="54"/>
  <c r="F11" i="54"/>
  <c r="F9" i="54"/>
  <c r="F8" i="54"/>
  <c r="F7" i="54"/>
  <c r="F32" i="54" l="1"/>
  <c r="F73" i="55"/>
  <c r="G101" i="55" l="1"/>
  <c r="F173" i="38" l="1"/>
  <c r="G185" i="38" s="1"/>
</calcChain>
</file>

<file path=xl/comments1.xml><?xml version="1.0" encoding="utf-8"?>
<comments xmlns="http://schemas.openxmlformats.org/spreadsheetml/2006/main">
  <authors>
    <author>Gianluca Manfredini</author>
  </authors>
  <commentList>
    <comment ref="F76" authorId="0" shapeId="0">
      <text>
        <r>
          <rPr>
            <b/>
            <sz val="9"/>
            <color indexed="81"/>
            <rFont val="Tahoma"/>
            <family val="2"/>
          </rPr>
          <t>Gianluca Manfredini:</t>
        </r>
        <r>
          <rPr>
            <sz val="9"/>
            <color indexed="81"/>
            <rFont val="Tahoma"/>
            <family val="2"/>
          </rPr>
          <t xml:space="preserve">
sono considerati i due lati della strada, quindi considero i metri lineari x due</t>
        </r>
      </text>
    </comment>
  </commentList>
</comments>
</file>

<file path=xl/sharedStrings.xml><?xml version="1.0" encoding="utf-8"?>
<sst xmlns="http://schemas.openxmlformats.org/spreadsheetml/2006/main" count="1229" uniqueCount="527">
  <si>
    <t>Villa Braila</t>
  </si>
  <si>
    <t>MQ</t>
  </si>
  <si>
    <t>gs</t>
  </si>
  <si>
    <t>te</t>
  </si>
  <si>
    <t>pu</t>
  </si>
  <si>
    <t>vs</t>
  </si>
  <si>
    <t>tipo</t>
  </si>
  <si>
    <t>N° area</t>
  </si>
  <si>
    <t>va</t>
  </si>
  <si>
    <t>af</t>
  </si>
  <si>
    <t>i</t>
  </si>
  <si>
    <t>vn</t>
  </si>
  <si>
    <t>cs</t>
  </si>
  <si>
    <t>Campo di Marte, aiuola e strada di collegamento via Cavallotti/via Piave</t>
  </si>
  <si>
    <t>Riolo, cimitero e spazi esterni</t>
  </si>
  <si>
    <t>s</t>
  </si>
  <si>
    <t>Chiosino PEEP ed esterno palazzo PP.TT.</t>
  </si>
  <si>
    <t>Via Bignami</t>
  </si>
  <si>
    <t>parcheggio via Bassi</t>
  </si>
  <si>
    <t>Scalinata Federico II  1 (scarpata)</t>
  </si>
  <si>
    <t>parcheggio Cimitero Riolo</t>
  </si>
  <si>
    <t>Via Spezzaferri, scuola professionale</t>
  </si>
  <si>
    <t>Via Spezzaferri, scuola materna</t>
  </si>
  <si>
    <t>Campo di Marte area giochi e campetto calcio</t>
  </si>
  <si>
    <t>n° interventi</t>
  </si>
  <si>
    <t>n° piante</t>
  </si>
  <si>
    <t xml:space="preserve">Scalinata Federico II  2 (aiuola Caduti e lato S.Cremonesi) </t>
  </si>
  <si>
    <t>Museo Civico/biblioteca</t>
  </si>
  <si>
    <t>TOTALE</t>
  </si>
  <si>
    <t>Via Gabiano/Via Lodivecchio incolto recintato ex atm</t>
  </si>
  <si>
    <t>Isolabella, area bar e giochi</t>
  </si>
  <si>
    <t>Via Porta Regale - siepe Questura e Istituto Bassi</t>
  </si>
  <si>
    <t>Piazza Crema - siepe</t>
  </si>
  <si>
    <t>Albarola - siepi via Aldo Moro, Gen. Dalla Chiesa, Tobagi + cespugli Carabinieri</t>
  </si>
  <si>
    <t xml:space="preserve">asilo ex Garibaldi Via Vistarini </t>
  </si>
  <si>
    <t>Ex macello Via Vecchio Bersaglio</t>
  </si>
  <si>
    <t>Viale Dalmazia (scarpata lato scuola Archinti)</t>
  </si>
  <si>
    <t>Piazza Castello (retro ist. Bassi e Porta Regale)</t>
  </si>
  <si>
    <t>Piazza Castello  (scavi lato Questura)</t>
  </si>
  <si>
    <t>Piazza Matteotti (terrazza superiore e siepe)</t>
  </si>
  <si>
    <t>Viale Trento Trieste (tornelli alberature)</t>
  </si>
  <si>
    <t>Via Nino Dall'Oro (tornelli alberature)</t>
  </si>
  <si>
    <t>Via Biancardi (tornelli alberature)</t>
  </si>
  <si>
    <t>Via Defendente, via polloni e aiuole</t>
  </si>
  <si>
    <t>Via Defendente, scarpata mura antiche</t>
  </si>
  <si>
    <t>Via Vecchio Bersaglio (prato)</t>
  </si>
  <si>
    <t>Via X Maggio (scuola media Paolo Gorini)</t>
  </si>
  <si>
    <t>Piazza Barzaghi (aiuola pub e fronte banca)</t>
  </si>
  <si>
    <t>Via Secondo Cremonesi (spalti e aiuola superiore)</t>
  </si>
  <si>
    <t>Via Secondo Cremonesi e Via Selvagreca (polloni e tornelli)</t>
  </si>
  <si>
    <t>Via Lago di Garda - parco</t>
  </si>
  <si>
    <t>Via Lago di Como, scuola materna</t>
  </si>
  <si>
    <t>Via Massena - rotatoria e aiuola laterale</t>
  </si>
  <si>
    <t>Via Massena, rotatorie nuova bretella per Selvagreca</t>
  </si>
  <si>
    <t>Via Massena , bordo tang. e barriere antirumore</t>
  </si>
  <si>
    <t>Via Massena,  parcheggio Selvagreca</t>
  </si>
  <si>
    <t>Piazza Crema (lato distributore e lato fiume)</t>
  </si>
  <si>
    <t>Via Campo di Marte, asilo e centro disabili</t>
  </si>
  <si>
    <t>Via Falcone - parchetto</t>
  </si>
  <si>
    <t>Via Arisi - parco</t>
  </si>
  <si>
    <t xml:space="preserve">Via Arisi - siepe lauro </t>
  </si>
  <si>
    <t>Via Aldo Moro - parchetto Albarola  siepe piracanta</t>
  </si>
  <si>
    <t xml:space="preserve">Via Aldo Moro - parchetto Albarola  </t>
  </si>
  <si>
    <t>Via Grandi - parco + condomino + park via Buozzi</t>
  </si>
  <si>
    <t>Viale Europa - parchetto</t>
  </si>
  <si>
    <t>Viale Europa - scuola Don Milani + parcheggio via Salvemini</t>
  </si>
  <si>
    <t xml:space="preserve">Via S.Fereolo - parco Amico </t>
  </si>
  <si>
    <t xml:space="preserve">Via Leonardo da Vinci - aiuole parcheggio </t>
  </si>
  <si>
    <t xml:space="preserve">Via Gino Marini - parco Baden Powell </t>
  </si>
  <si>
    <t>Via Tortini - scuola Arcobaleno</t>
  </si>
  <si>
    <t>Via del Chiosino - scuola Akwaba</t>
  </si>
  <si>
    <t>Viale Pavia - scuola Bergognone</t>
  </si>
  <si>
    <t>Via Don Minzoni - parco dell'amicizia</t>
  </si>
  <si>
    <t>Viale Italia/Via Veneto - scuola Giovanni Pascoli</t>
  </si>
  <si>
    <t xml:space="preserve">via Sicilia/Calabria - scuola materna </t>
  </si>
  <si>
    <t>Viale Italia -  parchetto sorriso e area di fronte</t>
  </si>
  <si>
    <t>Via Pergolesi - parco</t>
  </si>
  <si>
    <t>Via Bellini - parchetto</t>
  </si>
  <si>
    <t>Via Marconi - parchetto</t>
  </si>
  <si>
    <t>Via Madre Cabrini - scuola Don Gnocchi</t>
  </si>
  <si>
    <t>Via Sforza - campetto basket</t>
  </si>
  <si>
    <t>Vie Gandini e Visconti - parchetto e area sgambatura cani</t>
  </si>
  <si>
    <t>Vie Montale/Pace di Lodi/Sforza - parco Ambrosoli</t>
  </si>
  <si>
    <t>Via S.Gualtiero, scuola e asilo</t>
  </si>
  <si>
    <t>Piazza della Martinetta - chiesa aperta</t>
  </si>
  <si>
    <t>Piazza della Martinetta - parco e rotatoria Via Savarè</t>
  </si>
  <si>
    <t>Via Cavallotti - aiuole e bordi fino a tangenziale</t>
  </si>
  <si>
    <t>Vie Codignola / Romero - prati e bordo marciapiedi</t>
  </si>
  <si>
    <t>Vie Codignola Romero - area attrezzata</t>
  </si>
  <si>
    <t>Strada provinciale per Boffalora</t>
  </si>
  <si>
    <t>Via Maiocchi - parcheggio e aiuola</t>
  </si>
  <si>
    <t>Via Maiocchi -  pedonale per cimitero Riolo</t>
  </si>
  <si>
    <t>aree da rotatoria Campo Marte a case Polizia Vie Falcone/Borsellino</t>
  </si>
  <si>
    <t>Frazione Fontana + aiuole fermata bus</t>
  </si>
  <si>
    <t>Viale Europa - spartitraffico e rotatorie</t>
  </si>
  <si>
    <t>Viale Europa/Di Vittorio - area piantumata</t>
  </si>
  <si>
    <t>Viale Europa/Marescalca - area piantumata</t>
  </si>
  <si>
    <t>Piazza Omegna - aiuole e alberi</t>
  </si>
  <si>
    <t>Piazza Omegna - tetto box via Raffaello+giardino ex CDZ</t>
  </si>
  <si>
    <t>Viale Europa/Via Salvemini - passaggio pedonale</t>
  </si>
  <si>
    <t>Vie Lombardo, Besana, S.Angelo - aiuole incrocio e parcheggio</t>
  </si>
  <si>
    <t>via Zalli - aiuole e scarpate sottopasso ferrovia</t>
  </si>
  <si>
    <t>Faustina - centro sportivo (esclusi campi calcio)</t>
  </si>
  <si>
    <t>Vie Turati e Don Gnocchi - aiuole e tornelli alberi</t>
  </si>
  <si>
    <t xml:space="preserve"> zona Albarola </t>
  </si>
  <si>
    <t>Via Giovanni XXIII, parcheggi</t>
  </si>
  <si>
    <t>Via Giovanni XXIII - tornelli alberi</t>
  </si>
  <si>
    <t>Centro commerciale - area fronte</t>
  </si>
  <si>
    <t>Centro commerciale - aiuole parcheggio, aiuole adiacenti e distributore</t>
  </si>
  <si>
    <t>Centro Commerciale -siepe perimetrale</t>
  </si>
  <si>
    <t>Via Amendola/Marescalca  - aiuole case comunali + esterne</t>
  </si>
  <si>
    <t>Vie Bergognone, Parini, Fatebenefratelli, Spelta - aiuole</t>
  </si>
  <si>
    <t>via Griffini - parcheggio stadio</t>
  </si>
  <si>
    <t>Via Besana - INPS (aiuole e tornelli)</t>
  </si>
  <si>
    <t>Via San Fereolo - Giudice di pace</t>
  </si>
  <si>
    <t xml:space="preserve"> Via Marchi - aree in piano barriera/case</t>
  </si>
  <si>
    <t>Via Marchi - aree in piano  barriera/ferrovia</t>
  </si>
  <si>
    <t>Vie Tortini/Marchi - parchetto</t>
  </si>
  <si>
    <t>via Tortini - area cani e casa dell'acqua</t>
  </si>
  <si>
    <t>Vie Tortini/Leonardo da Vinci - passaggio pedonale</t>
  </si>
  <si>
    <t>Via Sforza - case comunali</t>
  </si>
  <si>
    <t>Viale Piacenza/Via Toscana - aiuole</t>
  </si>
  <si>
    <t xml:space="preserve">Viale Piacenza - ex scuola Bulloni </t>
  </si>
  <si>
    <t>Viale Piacenza -ex  scuola Bulloni  - siepe lauro</t>
  </si>
  <si>
    <t>Via Rossini</t>
  </si>
  <si>
    <t>Viale Piacenza/Emilia -  aiuole park-supermerc-distributore</t>
  </si>
  <si>
    <t>Viale Piacenza - caserma Polizia Stradale</t>
  </si>
  <si>
    <t>Via Toscana - aiuole e strada per cimitero S.Bernardo</t>
  </si>
  <si>
    <t>Via Toscana - Campo sportivo San Bernardo - siepe lauro</t>
  </si>
  <si>
    <t>Via Toscana, incolto lato cimitero e retro lato ferrovia</t>
  </si>
  <si>
    <t>Via Monsignor  Beccaria - aiuole</t>
  </si>
  <si>
    <t>Corso Mazzini - polloni e aiuole</t>
  </si>
  <si>
    <t>Viale Rimembranze/Milite Ignoto  - marciapiedi e tornelli</t>
  </si>
  <si>
    <t>Viale Italia -  prato fianco supermercato e parcheggio</t>
  </si>
  <si>
    <t>Viale Calabria -  aiuole lato ferrovia e sottopassaggio</t>
  </si>
  <si>
    <t>frazione Olmo - aiuola fermata bus</t>
  </si>
  <si>
    <t>frazione Olmo - bordo marciapiede Via 2 giugno</t>
  </si>
  <si>
    <t>frazione Olmo - parchetto Via 2 giugno</t>
  </si>
  <si>
    <t>Viale Milano -  da rotatoria per Montanaso a tangenziale</t>
  </si>
  <si>
    <t>Viale Milano - da Viale Dalmazia a rotatoria per Montanaso</t>
  </si>
  <si>
    <t>Viale Milano - area incolta fianco Colegno</t>
  </si>
  <si>
    <t>Viale Milano - spazi esterni cimitero Maggiore</t>
  </si>
  <si>
    <t>Viale Milano fronte Cimitero Maggiore - siepe ligustro</t>
  </si>
  <si>
    <t xml:space="preserve">Viale Milano - da Trony - autolavaggio cigli dx da rotatoria </t>
  </si>
  <si>
    <t>Vie Calca/Murri/Marx - aiuole e giardini</t>
  </si>
  <si>
    <t>Via della Calca - siepe lauro</t>
  </si>
  <si>
    <t>Via D'Azeglio - parcheggio e scarpate</t>
  </si>
  <si>
    <t>Via Bocconi - lato strada</t>
  </si>
  <si>
    <t>Via Cavezzali - passaggio pedonale Pratello</t>
  </si>
  <si>
    <t>Via Fleming - bordo strada</t>
  </si>
  <si>
    <t>Via Gabiano - area sopra box e fianco scarpata</t>
  </si>
  <si>
    <t xml:space="preserve">Via della Camolina - aiuole </t>
  </si>
  <si>
    <t>Via Ada Negri/1° Maggio - aiuole e parcheggio</t>
  </si>
  <si>
    <t>Viale Italia/Piemonte/Lombardia/Emilia/Romagna</t>
  </si>
  <si>
    <t xml:space="preserve">Via Lodivecchio </t>
  </si>
  <si>
    <t>Via San Bassiano</t>
  </si>
  <si>
    <t>METRI LINEARI DI SIEPE</t>
  </si>
  <si>
    <t xml:space="preserve">SUPERFICIE TOTALE TAPPETI ERBOSI </t>
  </si>
  <si>
    <t>RIEPILOGO MQ - ML AREE VERDI - LOTTO A</t>
  </si>
  <si>
    <t>RIEPILOGO MQ - ML AREE VERDI - LOTTO B</t>
  </si>
  <si>
    <t>Via Gorini, asilo Giardino</t>
  </si>
  <si>
    <t>ISOLABELLA NUOVA AREA adiacente campo rugby</t>
  </si>
  <si>
    <t>Corso Mazzini - area incolta retro parheggio</t>
  </si>
  <si>
    <t>Isolabella, parco attrezzato e aiuola lato fiume</t>
  </si>
  <si>
    <t>Isola Carolina</t>
  </si>
  <si>
    <t>concimazione arbusti</t>
  </si>
  <si>
    <t>ubicazione</t>
  </si>
  <si>
    <t>mq area</t>
  </si>
  <si>
    <t>mq prato</t>
  </si>
  <si>
    <t>mq arbusti</t>
  </si>
  <si>
    <t>n° tagli</t>
  </si>
  <si>
    <t>Acquedotto</t>
  </si>
  <si>
    <t>C.so Adda</t>
  </si>
  <si>
    <t>P.le Medaglie d'Oro</t>
  </si>
  <si>
    <t>Piazzale Fiume</t>
  </si>
  <si>
    <t>Viale Dante/Via Garibaldi</t>
  </si>
  <si>
    <t>P.zza Ospitale</t>
  </si>
  <si>
    <t>Porta Cremona</t>
  </si>
  <si>
    <t>Piazza Zaninelli aiuola</t>
  </si>
  <si>
    <t>Piazza Zaninelli spartitraffico</t>
  </si>
  <si>
    <t>Rotatoria Campo di Marte</t>
  </si>
  <si>
    <t>Rotatoria viale Milano</t>
  </si>
  <si>
    <t>via S. Colombano</t>
  </si>
  <si>
    <t>via S. D'acquisto</t>
  </si>
  <si>
    <t>V.le Piacenza</t>
  </si>
  <si>
    <t>Piarda Ferrari+passaggio pedonale Defendente</t>
  </si>
  <si>
    <t>Polo Universitario</t>
  </si>
  <si>
    <t>Piazza Castello edicola</t>
  </si>
  <si>
    <t>Piazza Castello lato Isola Carolina</t>
  </si>
  <si>
    <t>Viale Pavia rotatoria</t>
  </si>
  <si>
    <t>Viale Pavia fronte Cariparma</t>
  </si>
  <si>
    <t>Viale Pavia stadio</t>
  </si>
  <si>
    <t>Guardia di Finanza viale Rimembranze</t>
  </si>
  <si>
    <t>rotatoria viale Dalmazia/Tribunale</t>
  </si>
  <si>
    <t>TOTALI</t>
  </si>
  <si>
    <t>Cavallotti- Riolo, cigli dx e sx fino a scuola Riolo</t>
  </si>
  <si>
    <t>cigli stradali PIP S.Grato</t>
  </si>
  <si>
    <t>cigli stradali strada per Bottedo</t>
  </si>
  <si>
    <t>strada per Colonia Caccialanza</t>
  </si>
  <si>
    <t>Riolo-Fontana, strada</t>
  </si>
  <si>
    <t>Po e Contarico, vie</t>
  </si>
  <si>
    <t>Martinetta, cigli e area via Napoli</t>
  </si>
  <si>
    <t>cs-i</t>
  </si>
  <si>
    <t>Sandone, strada+svincolo tangenziale</t>
  </si>
  <si>
    <t>Strada comunale del cimitero, S.Grato-Cadamosto</t>
  </si>
  <si>
    <t>Massena nuova bretella x zona Selvagreca</t>
  </si>
  <si>
    <t>difesa spondale Valgrassa/eliporto</t>
  </si>
  <si>
    <t>Via del Sandone/mulino/fino a ponte FFSS</t>
  </si>
  <si>
    <t>TOTALE CIGLI STRADALI</t>
  </si>
  <si>
    <t>UBICAZIONE</t>
  </si>
  <si>
    <t>difesa spondale Ferrabini/ex Sicc</t>
  </si>
  <si>
    <t>ciclabile per Boffalora da ex Sicc fino a cava</t>
  </si>
  <si>
    <t>svincolo tangenziale via Massena</t>
  </si>
  <si>
    <t>area orti Selvagreca</t>
  </si>
  <si>
    <t>Lungo Adda, rive da piarda Ferrari a Ex lavandaie</t>
  </si>
  <si>
    <t>Lungo Adda, area attracco fluviale</t>
  </si>
  <si>
    <t>nuova ciclopedonale Capanno</t>
  </si>
  <si>
    <t>Vie Romero/Palazzo - bordi parcheggio e retro condominio</t>
  </si>
  <si>
    <t>aiuole e spartitraffico Ospedale</t>
  </si>
  <si>
    <t>aiuola stazione</t>
  </si>
  <si>
    <t>frazione Olmo - incolto tra parchetto e roggia</t>
  </si>
  <si>
    <t>Isola Carolina - scarpata via del Guasto</t>
  </si>
  <si>
    <t>Piazza Zaninelli aiuola Amplifon</t>
  </si>
  <si>
    <t>Viale Dante (polloni)</t>
  </si>
  <si>
    <t>Piazza Castello - Dante (aiuole ist. Bassi)</t>
  </si>
  <si>
    <t>Castello, fossato (accesso da Isola Carolina)</t>
  </si>
  <si>
    <t>Piazzale 3 agosto/ Defendente (aiuole in piano e declivo)</t>
  </si>
  <si>
    <t>Piazzale 3 agosto/ Defendente -  siepe ligustro 300 ml</t>
  </si>
  <si>
    <t>Viale Dalmazia+ scalinate via S.Alberto e Via Strabone</t>
  </si>
  <si>
    <t>Cazzulani, scuola e giardino lato viale Dante</t>
  </si>
  <si>
    <t>Via della Costa, scuola e aiuole via Fanfulla</t>
  </si>
  <si>
    <t>Via Defendente siepi e cespugli</t>
  </si>
  <si>
    <t>ex Chiarle, piazzetta - case comunali e parcheggio Questura</t>
  </si>
  <si>
    <t>Via Borgo Adda tornelli fino a ponte Adda</t>
  </si>
  <si>
    <t>Via San Giacomo Scuola Barzaghi fronte e retro</t>
  </si>
  <si>
    <t>frazione Riolo, scuola elementare e parcheggio esterno</t>
  </si>
  <si>
    <t xml:space="preserve">Via Fascetti, parco </t>
  </si>
  <si>
    <t>Piazza Martiri della Libertà - parco e passaggio pedonale</t>
  </si>
  <si>
    <t>Via Precacesa, incolto fianco Baden Powell</t>
  </si>
  <si>
    <t>Villa Braila - siepe lauro e cespugli</t>
  </si>
  <si>
    <t xml:space="preserve">Via Ferrabini- aiuole </t>
  </si>
  <si>
    <t>Colonia Caccialanza + esterno recinzione</t>
  </si>
  <si>
    <t>Via Buozzi - area fianco roggia prato e arbusti</t>
  </si>
  <si>
    <t>Via Fascetti - aiuole esterno posta e Piazzale Forni</t>
  </si>
  <si>
    <t xml:space="preserve">Via Salvo D'Acquisto - tornelli alberature </t>
  </si>
  <si>
    <t>Via Marchi -aiuola piantumata</t>
  </si>
  <si>
    <t>Via Marchi - parte superiore barriere</t>
  </si>
  <si>
    <t>Torretta, case comunali e aiuole parcheggio</t>
  </si>
  <si>
    <t>Lungo Adda, nuova difesa spondale e fioriere</t>
  </si>
  <si>
    <t>Via Ada Negri/ 1° maggio- siepi e cespugli</t>
  </si>
  <si>
    <t>Via Polenghi - BPL Center - stazione FS</t>
  </si>
  <si>
    <t>Scalinata del Carmine - siepe lauro</t>
  </si>
  <si>
    <t xml:space="preserve">Scalinata del Carmine </t>
  </si>
  <si>
    <t>Via Sforza - aiuole fronte case comunali e via alla Baste</t>
  </si>
  <si>
    <t xml:space="preserve">Via Sforza - scarpate e tornelli </t>
  </si>
  <si>
    <t>Via Cadamosto - tornelli e aiuola fermata bus</t>
  </si>
  <si>
    <t>Polo Universitario aiuole spartitraffico e parcheggi</t>
  </si>
  <si>
    <t>Polo Universitario rotatoria</t>
  </si>
  <si>
    <t>p</t>
  </si>
  <si>
    <t>(Via Polenghi no polloni - regolazione edera - 39 piante)</t>
  </si>
  <si>
    <t xml:space="preserve">Via Cadamosto - siepi e cespugli fermata bus </t>
  </si>
  <si>
    <t xml:space="preserve">POLLONI </t>
  </si>
  <si>
    <t>TOTALE POLLONI</t>
  </si>
  <si>
    <t>CIGLI STRADALI - SCARPATE - INCOLTI</t>
  </si>
  <si>
    <t>SUPERFICIE TOTALE CIGLI STRADALI - SCARPATE- INCOLTI</t>
  </si>
  <si>
    <t>MQ DEI CIGLI DERIVATI DA SVILUPPO LINEARE LATI DX SX E PROFONDITA' SFALCIO BANCHINE</t>
  </si>
  <si>
    <t>Asilo Carillon - Ex Fanciullezza</t>
  </si>
  <si>
    <t>Via Piermarini -aiuole fino a palazzetto compresa area custode</t>
  </si>
  <si>
    <t>ZONA</t>
  </si>
  <si>
    <t>centro</t>
  </si>
  <si>
    <t>adda</t>
  </si>
  <si>
    <t>san bernardo</t>
  </si>
  <si>
    <t>porta regale</t>
  </si>
  <si>
    <t>san fereolo</t>
  </si>
  <si>
    <t>università</t>
  </si>
  <si>
    <t>Porta Cremona aiuola Arco e cespuglio monumento</t>
  </si>
  <si>
    <t>Via Paolo Gorini - Via delle Orfane  (centro anziani-donna)</t>
  </si>
  <si>
    <t>sc</t>
  </si>
  <si>
    <t>Viale Europa attorno case Aler</t>
  </si>
  <si>
    <t>Svincolo PIP e cavalcavia S.Grato + nuova ciclabile</t>
  </si>
  <si>
    <t>Corso Archinti , scuola - cortile interno inghiaiato</t>
  </si>
  <si>
    <t>Corso Archinti, scuola - siepe lauro</t>
  </si>
  <si>
    <t>MQ/ML</t>
  </si>
  <si>
    <t>Via Villani - tornelli - parcheggio - arbusti</t>
  </si>
  <si>
    <t>te/i</t>
  </si>
  <si>
    <t>Via Calipari, casa comunale e area fronte incolta e budello inghiaiato</t>
  </si>
  <si>
    <t>Via Don Maggi - parco Solidarietà e aiuole parcheggio esterno</t>
  </si>
  <si>
    <t>via Russ - parchetto e aiuole esterne via Tovaiera e via Valvassori</t>
  </si>
  <si>
    <t>Via Fè - aiuole e ciglio bordo strada - aiuole e case comunali</t>
  </si>
  <si>
    <t>Via Cavezzali - aiuola lato Conad fino a via Ungaretti</t>
  </si>
  <si>
    <t>Via dei Visconti - scarpate e area in piano</t>
  </si>
  <si>
    <t>Via Vespucci -  aiuola da Via Cadamosto a Via Verrazzano fino a via Fe'</t>
  </si>
  <si>
    <t>via Aldo Moro - nuova area verde Albarola - aiuole e fioriere piantumate</t>
  </si>
  <si>
    <t>Via Giovanni XXIII - scuola Pezzani</t>
  </si>
  <si>
    <t>Via delle Caselle - parco e aiuole orti+parcheggio lato via S.D'Acquisto</t>
  </si>
  <si>
    <t>P.le Forni - U.T.C. , cortile interno e  area lato ferrovia</t>
  </si>
  <si>
    <t>Piazzale Gobetti, materna e nido siepi e cespugli</t>
  </si>
  <si>
    <t>Piazzale Gobetti, materna e nido prati</t>
  </si>
  <si>
    <t>s/c</t>
  </si>
  <si>
    <t>Via S.Colombano spartitraffico alberato e aiuole semaforo</t>
  </si>
  <si>
    <t>barriere antirumore Via Marchi - Chiosino + incolto cantiere</t>
  </si>
  <si>
    <t>Strada Vecchia Cremonese , aiuole</t>
  </si>
  <si>
    <t>Viale Piacenza - aiuole, polloni e park VVF compreso</t>
  </si>
  <si>
    <t>NUMERO POLLONI</t>
  </si>
  <si>
    <t>LEGENDA</t>
  </si>
  <si>
    <t>VA = VIALE ALBERATO</t>
  </si>
  <si>
    <t>VN = VARIA NATURA</t>
  </si>
  <si>
    <t>VS = VERDE SCOLASTICO</t>
  </si>
  <si>
    <t>TE/I = INCOLTO</t>
  </si>
  <si>
    <t>TE = TAPPETO ERBOSO</t>
  </si>
  <si>
    <t>S = SIEPE</t>
  </si>
  <si>
    <t>PU = PARCO URBANO</t>
  </si>
  <si>
    <t>P = POLLONI</t>
  </si>
  <si>
    <t>I = INCOLTO</t>
  </si>
  <si>
    <t>GS = GIARDINO STORICO</t>
  </si>
  <si>
    <t>CS = CIGLIO STRADALE</t>
  </si>
  <si>
    <t>AF = AIUOLA FIORITA</t>
  </si>
  <si>
    <t>LAVORI DA ESEGUIRE</t>
  </si>
  <si>
    <t>concimazione prato</t>
  </si>
  <si>
    <t>sfalcio prato</t>
  </si>
  <si>
    <t>potatura arbusti</t>
  </si>
  <si>
    <t>scerbatura</t>
  </si>
  <si>
    <t>vedi allegato 2</t>
  </si>
  <si>
    <t>non affidata</t>
  </si>
  <si>
    <t>note: nelle aree indicate con "af" dove non ci sono zone a prato si rimanda</t>
  </si>
  <si>
    <t xml:space="preserve">all'allegato 2 "elenco aiuole fiorite" con indicazione delle lavorazioni da </t>
  </si>
  <si>
    <t>eseguirsi e delle loro frequenze minime di intervento</t>
  </si>
  <si>
    <t>affidamento a lavori in corso, pertanto non sono da considerarsi.</t>
  </si>
  <si>
    <t xml:space="preserve">le aree indicate con  la dicitura "non affidata" sono oggetto di possibile </t>
  </si>
  <si>
    <t>CONSISTENZA</t>
  </si>
  <si>
    <t>SC = SCARPATA</t>
  </si>
  <si>
    <t>Polo Universitario bordi laterali verso campi</t>
  </si>
  <si>
    <t>allegato 1 - elenco aree LOTTO A</t>
  </si>
  <si>
    <t>allegato 1 - elenco aree LOTTO B</t>
  </si>
  <si>
    <t>lotto</t>
  </si>
  <si>
    <t>a</t>
  </si>
  <si>
    <t>b</t>
  </si>
  <si>
    <t>INDIRIZZO</t>
  </si>
  <si>
    <t>P.le 3 Agosto/Via Defendente</t>
  </si>
  <si>
    <t xml:space="preserve">Corso Archinti </t>
  </si>
  <si>
    <t>Viale Dalmazia</t>
  </si>
  <si>
    <t>Piazza Matteotti</t>
  </si>
  <si>
    <t>Piazza Castello</t>
  </si>
  <si>
    <t>Viale Dante</t>
  </si>
  <si>
    <t>Via Biancardi</t>
  </si>
  <si>
    <t>Piazza Zaninelli</t>
  </si>
  <si>
    <t>Viale Trento Trieste</t>
  </si>
  <si>
    <t>Isola Carolina - viale Dalmazia</t>
  </si>
  <si>
    <t>Via di Porta Regale</t>
  </si>
  <si>
    <t>Piazza Castello/Questura</t>
  </si>
  <si>
    <t>Via dell'Acquedotto/viale Dante</t>
  </si>
  <si>
    <t>P.le Medaglie d'Oro - aiuola monumento alla Resistenza</t>
  </si>
  <si>
    <t>Piazzale Fiume - rotatoria e spartitraffico</t>
  </si>
  <si>
    <t>P.le Fiume</t>
  </si>
  <si>
    <t>Viale Dante/Via Garibaldi - aiuola Castellotti</t>
  </si>
  <si>
    <t>Piazza della Stazione</t>
  </si>
  <si>
    <t>Via Vignati / Viale Dante</t>
  </si>
  <si>
    <t>Via Nino Dall'oro</t>
  </si>
  <si>
    <t>Corso Mazzini</t>
  </si>
  <si>
    <t>Via Secondo Cremonesi</t>
  </si>
  <si>
    <t xml:space="preserve">Piazza Zaninelli </t>
  </si>
  <si>
    <t>Via Paolo Gorini / Via delle Orfane</t>
  </si>
  <si>
    <t>Via Paolo Gorini</t>
  </si>
  <si>
    <t>Corso Umberto (ZTL)</t>
  </si>
  <si>
    <t>Piazza Ospitale</t>
  </si>
  <si>
    <t>Via A. Bassi</t>
  </si>
  <si>
    <t>Via Fanfulla / Via della Costa</t>
  </si>
  <si>
    <t>Via Vistarini</t>
  </si>
  <si>
    <t>Via Defendente</t>
  </si>
  <si>
    <t>Via Vecchio Bersaglio</t>
  </si>
  <si>
    <t>Via Vecchio Bersaglio / Del Capanno</t>
  </si>
  <si>
    <t>Piarda Ferrari</t>
  </si>
  <si>
    <t>Via Del Capanno / Via Mattei</t>
  </si>
  <si>
    <t>Via Mattei - Via Lungoadda B.</t>
  </si>
  <si>
    <t>Via Lungoadda B.</t>
  </si>
  <si>
    <t>Via Della Costa / P.zza Chiarle</t>
  </si>
  <si>
    <t>Via X maggio</t>
  </si>
  <si>
    <t>P.zza Barzaghi</t>
  </si>
  <si>
    <t>Corso Adda / Via San Giacomo</t>
  </si>
  <si>
    <t>Viale Savoia</t>
  </si>
  <si>
    <t>Via Borgo Adda</t>
  </si>
  <si>
    <t>Via San giacomo / Viale Savoia</t>
  </si>
  <si>
    <t>Viale Savoia tornelli</t>
  </si>
  <si>
    <t>Via Paolo Gorini / S. Cremonesi</t>
  </si>
  <si>
    <t>Piazza Crema</t>
  </si>
  <si>
    <t>Via Secondo Cremonesi / Via della Selvagreca</t>
  </si>
  <si>
    <t>Via Lago di Garda</t>
  </si>
  <si>
    <t>Via Massena</t>
  </si>
  <si>
    <t>Via Lago di Como</t>
  </si>
  <si>
    <t>Via Battaglia di Cassano</t>
  </si>
  <si>
    <t>Via Massena - parcheggio ospedale e Via Mosè Bianchi</t>
  </si>
  <si>
    <t>Via Massena / Via Mosè Bianchi</t>
  </si>
  <si>
    <t>Via Campo di Marte</t>
  </si>
  <si>
    <t>Via Massena / via Lungoadda B.</t>
  </si>
  <si>
    <t>Via Cavalleggeri di Lodi</t>
  </si>
  <si>
    <t>Via G. Falcone</t>
  </si>
  <si>
    <t>Via Arisi / Via Segrè</t>
  </si>
  <si>
    <t>Via Gilardo da Lodi</t>
  </si>
  <si>
    <t>Riolo frazione</t>
  </si>
  <si>
    <t>Via Ferrabini</t>
  </si>
  <si>
    <t>Via Cavallotti</t>
  </si>
  <si>
    <t>Via Gilardo da Lodi, Via Segre</t>
  </si>
  <si>
    <t>Via Romero / Via Palazzo</t>
  </si>
  <si>
    <t>Via Cavallotti / Via Piave</t>
  </si>
  <si>
    <t>Viale Piave</t>
  </si>
  <si>
    <t>Via Maiocchi</t>
  </si>
  <si>
    <t>Via Borsellino</t>
  </si>
  <si>
    <t>Via Caponnetto</t>
  </si>
  <si>
    <t>Frazione Fontana</t>
  </si>
  <si>
    <t>Strada Provinciale per Boffalora</t>
  </si>
  <si>
    <t>Viale Italia</t>
  </si>
  <si>
    <t xml:space="preserve">Viale Sicilia </t>
  </si>
  <si>
    <t>Via Spezzaferri / Via Pergolesi</t>
  </si>
  <si>
    <t>Via Bellini</t>
  </si>
  <si>
    <t>Strada Vecchia Cremonese</t>
  </si>
  <si>
    <t>Via Spezzaferri</t>
  </si>
  <si>
    <t>Via 2 Giugno</t>
  </si>
  <si>
    <t>Via dell'Olmo</t>
  </si>
  <si>
    <t>Viale Piacenza</t>
  </si>
  <si>
    <t>Via Toscana</t>
  </si>
  <si>
    <t xml:space="preserve">Viale Piacenza </t>
  </si>
  <si>
    <t>Viale Piacenza / Via Rossini</t>
  </si>
  <si>
    <t>Viale Calabria</t>
  </si>
  <si>
    <t>Via Don Maggi</t>
  </si>
  <si>
    <t>Via Marconi</t>
  </si>
  <si>
    <t>Via Madre Cabrini</t>
  </si>
  <si>
    <t>Via Sforza</t>
  </si>
  <si>
    <t>Via Villani</t>
  </si>
  <si>
    <t>Viale Rimembranze</t>
  </si>
  <si>
    <t>Via Mons. Beccaria</t>
  </si>
  <si>
    <t>Viale Rimembranze / Via M. Ignoto</t>
  </si>
  <si>
    <t>Viale Milano</t>
  </si>
  <si>
    <t xml:space="preserve">Piazza XXV Aprile - via Gabiano  </t>
  </si>
  <si>
    <t xml:space="preserve">Piazza XXV aprile </t>
  </si>
  <si>
    <t xml:space="preserve">Via Calipari </t>
  </si>
  <si>
    <t>503 a</t>
  </si>
  <si>
    <t>Via Don Maggi - parco Solidarietà - siepe lauro</t>
  </si>
  <si>
    <t>Via Sforza -via chiusa interna</t>
  </si>
  <si>
    <t>Via Gandini / Via dei Visconti</t>
  </si>
  <si>
    <t>Via Sforza / Via Montale</t>
  </si>
  <si>
    <t>Via Della Calca</t>
  </si>
  <si>
    <t>Via Russ</t>
  </si>
  <si>
    <t>Piazza Martinetta / Piazza Savarè</t>
  </si>
  <si>
    <t>Piazza Martinetta</t>
  </si>
  <si>
    <t>Piazza Sommariva / Via della Torretta</t>
  </si>
  <si>
    <t>Via Della Calca / Via Murri / Via Marx</t>
  </si>
  <si>
    <t>Via Bignami - pass. pedonale e scarpata</t>
  </si>
  <si>
    <t>Via Fè</t>
  </si>
  <si>
    <t>Via D'Azeglio</t>
  </si>
  <si>
    <t>Via Bocconi</t>
  </si>
  <si>
    <t>Via Cavezzali</t>
  </si>
  <si>
    <t>Via Fleming</t>
  </si>
  <si>
    <t>Via Gabiano</t>
  </si>
  <si>
    <t>Via della Camolina</t>
  </si>
  <si>
    <t>Via Vespucci</t>
  </si>
  <si>
    <t>Via Cadamosto</t>
  </si>
  <si>
    <t xml:space="preserve">incolti area Pratello </t>
  </si>
  <si>
    <t>Vie Agostino da Lodi-Pace di Lodi - Bocconi - Ungaretti</t>
  </si>
  <si>
    <t>Via Dei Visconti</t>
  </si>
  <si>
    <t>Via Lodivecchio</t>
  </si>
  <si>
    <t>Via Ada Negri / via 1° Maggio</t>
  </si>
  <si>
    <t>San bernardo</t>
  </si>
  <si>
    <t>Via Aldo Moro</t>
  </si>
  <si>
    <t>Via Grandi</t>
  </si>
  <si>
    <t>Viale Europa</t>
  </si>
  <si>
    <t>Via Gino Marini</t>
  </si>
  <si>
    <t>Via Del Chiosino</t>
  </si>
  <si>
    <t>Viale Pavia</t>
  </si>
  <si>
    <t>Piazza Omegna</t>
  </si>
  <si>
    <t>Via Piermarini</t>
  </si>
  <si>
    <t>Via Aldo Moro civico 30</t>
  </si>
  <si>
    <t>Via Achille Grandi</t>
  </si>
  <si>
    <t>Via Giovanni XXIII</t>
  </si>
  <si>
    <t>Via delle Caselle / Via S. d'Acquisto</t>
  </si>
  <si>
    <t>Viale Europa / via Salvemini</t>
  </si>
  <si>
    <t>Via Fascetti / viale Pavia</t>
  </si>
  <si>
    <t>Piazzale Forni</t>
  </si>
  <si>
    <t>Piazza Martiri della Libertà</t>
  </si>
  <si>
    <t>via San Fereolo</t>
  </si>
  <si>
    <t>Via Leonardo da Vinci</t>
  </si>
  <si>
    <t>Via della Precacesa</t>
  </si>
  <si>
    <t xml:space="preserve">Via Tortini </t>
  </si>
  <si>
    <t>Piazza Gobetti</t>
  </si>
  <si>
    <t>Via Don Minzoni / Via Togliatti</t>
  </si>
  <si>
    <t xml:space="preserve">Viale Europa </t>
  </si>
  <si>
    <t>Via Buozzi</t>
  </si>
  <si>
    <t>Via Raffaello</t>
  </si>
  <si>
    <t>Viale Europa / Via Salvemini</t>
  </si>
  <si>
    <t>Via Lombardo</t>
  </si>
  <si>
    <t>Via San Colombano</t>
  </si>
  <si>
    <t>via S. Colombano - aiuola con ciclopedonale</t>
  </si>
  <si>
    <t>Via Tiziano Zalli</t>
  </si>
  <si>
    <t>Viale Olimpia / Piazzale degli sport</t>
  </si>
  <si>
    <t>Via Turati / Via Don Gnocchi</t>
  </si>
  <si>
    <t xml:space="preserve">Via Gen. C. A.  Dalla Chiesa </t>
  </si>
  <si>
    <t>Via Fascetti</t>
  </si>
  <si>
    <t>Via Besana</t>
  </si>
  <si>
    <t>Via Amendola / via della marescalca</t>
  </si>
  <si>
    <t>Viale Pavia aiuole (da ferrovia a Viale Europa)</t>
  </si>
  <si>
    <t>accesso da Via dei platani</t>
  </si>
  <si>
    <t>Via Griffini</t>
  </si>
  <si>
    <t>Via San Fereolo</t>
  </si>
  <si>
    <t>Via Marchi</t>
  </si>
  <si>
    <t>Via Salvo D'Acquisto</t>
  </si>
  <si>
    <t>Via S. Fereolo adiacenti (marciapiedi)</t>
  </si>
  <si>
    <t>Via del Chiosino / via della Precacesa</t>
  </si>
  <si>
    <t>Via dell'Università</t>
  </si>
  <si>
    <t>Via Einstein / Curie</t>
  </si>
  <si>
    <t>Via Pierre e Maria Curie / Einstein</t>
  </si>
  <si>
    <t>Via Caponnetto / S.P. 472</t>
  </si>
  <si>
    <t>Cavallotti, via da LINE a tangenziale compresa ciclabile per Fontana</t>
  </si>
  <si>
    <t>Strada Della Fontana</t>
  </si>
  <si>
    <t>Via Po / Via del Contarico</t>
  </si>
  <si>
    <t>accesso da viale Piave</t>
  </si>
  <si>
    <t>accesso da via Massena</t>
  </si>
  <si>
    <t>Via Massena / Via Finoli</t>
  </si>
  <si>
    <t>Via del Sandone</t>
  </si>
  <si>
    <t>Strada Vecchia Cremonese fino a bivio per Cà del Conte</t>
  </si>
  <si>
    <t>Vie Battiferro / Artigianato / Industria</t>
  </si>
  <si>
    <t>Accesso da svincolo PIP San Grato</t>
  </si>
  <si>
    <t>accesso da S.P.  per Boffalora d'Adda</t>
  </si>
  <si>
    <t>Via Napoli</t>
  </si>
  <si>
    <t>Viale Milano /svincolo PIP San Grato</t>
  </si>
  <si>
    <t>Via Del Pulignano / Vigna Alta</t>
  </si>
  <si>
    <t>Viale Dalmazia / Via S.Alberto / via Strabone</t>
  </si>
  <si>
    <t>sostituzione fiori marzo/ottobre</t>
  </si>
  <si>
    <t>allegato 2 - elenco aree "aiuole fiorite"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</si>
</sst>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[$€]\ * #,##0.00_-;\-[$€]\ * #,##0.00_-;_-[$€]\ * &quot;-&quot;??_-;_-@_-"/>
    <numFmt numFmtId="166" formatCode="0.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2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22"/>
      <name val="Arial"/>
      <family val="2"/>
    </font>
    <font>
      <u/>
      <sz val="10"/>
      <color theme="10"/>
      <name val="Arial"/>
      <family val="2"/>
    </font>
    <font>
      <b/>
      <i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 applyAlignment="1"/>
    <xf numFmtId="0" fontId="0" fillId="0" borderId="0" xfId="0" applyFill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2" fillId="0" borderId="0" xfId="0" applyNumberFormat="1" applyFont="1" applyAlignment="1"/>
    <xf numFmtId="0" fontId="2" fillId="2" borderId="9" xfId="0" applyFont="1" applyFill="1" applyBorder="1" applyAlignment="1">
      <alignment horizontal="center" wrapText="1"/>
    </xf>
    <xf numFmtId="0" fontId="4" fillId="0" borderId="0" xfId="0" applyFont="1"/>
    <xf numFmtId="41" fontId="2" fillId="0" borderId="0" xfId="0" applyNumberFormat="1" applyFont="1"/>
    <xf numFmtId="43" fontId="2" fillId="0" borderId="0" xfId="2" applyFont="1"/>
    <xf numFmtId="0" fontId="2" fillId="6" borderId="4" xfId="0" applyFont="1" applyFill="1" applyBorder="1"/>
    <xf numFmtId="0" fontId="2" fillId="6" borderId="1" xfId="0" applyFont="1" applyFill="1" applyBorder="1" applyAlignment="1"/>
    <xf numFmtId="0" fontId="2" fillId="6" borderId="1" xfId="0" applyFont="1" applyFill="1" applyBorder="1" applyAlignment="1">
      <alignment horizontal="right"/>
    </xf>
    <xf numFmtId="41" fontId="1" fillId="6" borderId="2" xfId="3" applyFont="1" applyFill="1" applyBorder="1" applyAlignment="1"/>
    <xf numFmtId="0" fontId="2" fillId="6" borderId="4" xfId="0" applyFont="1" applyFill="1" applyBorder="1" applyAlignment="1">
      <alignment horizontal="left"/>
    </xf>
    <xf numFmtId="0" fontId="1" fillId="6" borderId="1" xfId="0" applyFont="1" applyFill="1" applyBorder="1" applyAlignment="1"/>
    <xf numFmtId="0" fontId="2" fillId="6" borderId="2" xfId="0" applyFont="1" applyFill="1" applyBorder="1" applyAlignment="1"/>
    <xf numFmtId="1" fontId="2" fillId="6" borderId="4" xfId="0" applyNumberFormat="1" applyFont="1" applyFill="1" applyBorder="1"/>
    <xf numFmtId="1" fontId="2" fillId="6" borderId="1" xfId="0" applyNumberFormat="1" applyFont="1" applyFill="1" applyBorder="1" applyAlignment="1"/>
    <xf numFmtId="0" fontId="2" fillId="6" borderId="4" xfId="0" applyFont="1" applyFill="1" applyBorder="1" applyAlignment="1">
      <alignment wrapText="1"/>
    </xf>
    <xf numFmtId="9" fontId="2" fillId="0" borderId="0" xfId="0" applyNumberFormat="1" applyFont="1"/>
    <xf numFmtId="0" fontId="1" fillId="6" borderId="5" xfId="0" applyFont="1" applyFill="1" applyBorder="1" applyAlignment="1">
      <alignment horizontal="center"/>
    </xf>
    <xf numFmtId="1" fontId="1" fillId="6" borderId="1" xfId="0" applyNumberFormat="1" applyFont="1" applyFill="1" applyBorder="1" applyAlignment="1"/>
    <xf numFmtId="0" fontId="1" fillId="0" borderId="0" xfId="0" applyFont="1" applyFill="1"/>
    <xf numFmtId="164" fontId="2" fillId="0" borderId="1" xfId="2" applyNumberFormat="1" applyFont="1" applyFill="1" applyBorder="1"/>
    <xf numFmtId="0" fontId="0" fillId="6" borderId="5" xfId="0" applyFill="1" applyBorder="1" applyAlignment="1">
      <alignment horizontal="center"/>
    </xf>
    <xf numFmtId="1" fontId="0" fillId="6" borderId="1" xfId="0" applyNumberFormat="1" applyFill="1" applyBorder="1" applyAlignment="1"/>
    <xf numFmtId="41" fontId="1" fillId="6" borderId="2" xfId="3" applyFill="1" applyBorder="1" applyAlignment="1"/>
    <xf numFmtId="0" fontId="2" fillId="0" borderId="1" xfId="0" applyFont="1" applyFill="1" applyBorder="1"/>
    <xf numFmtId="0" fontId="1" fillId="0" borderId="12" xfId="0" applyFont="1" applyFill="1" applyBorder="1"/>
    <xf numFmtId="0" fontId="1" fillId="0" borderId="3" xfId="0" applyFont="1" applyFill="1" applyBorder="1"/>
    <xf numFmtId="0" fontId="1" fillId="0" borderId="1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1" fontId="1" fillId="0" borderId="1" xfId="3" applyFont="1" applyFill="1" applyBorder="1" applyAlignment="1">
      <alignment horizontal="center"/>
    </xf>
    <xf numFmtId="0" fontId="2" fillId="0" borderId="5" xfId="0" applyFont="1" applyFill="1" applyBorder="1"/>
    <xf numFmtId="164" fontId="1" fillId="0" borderId="1" xfId="2" applyNumberFormat="1" applyFont="1" applyFill="1" applyBorder="1"/>
    <xf numFmtId="166" fontId="1" fillId="0" borderId="1" xfId="0" applyNumberFormat="1" applyFont="1" applyFill="1" applyBorder="1"/>
    <xf numFmtId="0" fontId="1" fillId="0" borderId="5" xfId="0" applyFont="1" applyFill="1" applyBorder="1"/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41" fontId="2" fillId="2" borderId="1" xfId="3" applyFont="1" applyFill="1" applyBorder="1"/>
    <xf numFmtId="0" fontId="2" fillId="3" borderId="0" xfId="0" applyFont="1" applyFill="1" applyAlignment="1">
      <alignment horizontal="center"/>
    </xf>
    <xf numFmtId="164" fontId="2" fillId="0" borderId="0" xfId="2" applyNumberFormat="1" applyFont="1" applyFill="1" applyBorder="1"/>
    <xf numFmtId="0" fontId="2" fillId="0" borderId="13" xfId="0" applyFont="1" applyBorder="1"/>
    <xf numFmtId="0" fontId="2" fillId="0" borderId="13" xfId="0" applyFont="1" applyBorder="1" applyAlignment="1"/>
    <xf numFmtId="0" fontId="0" fillId="0" borderId="13" xfId="0" applyBorder="1" applyAlignme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14" xfId="0" applyFont="1" applyFill="1" applyBorder="1"/>
    <xf numFmtId="0" fontId="1" fillId="0" borderId="14" xfId="0" applyFont="1" applyFill="1" applyBorder="1"/>
    <xf numFmtId="0" fontId="1" fillId="6" borderId="1" xfId="0" applyFont="1" applyFill="1" applyBorder="1" applyAlignment="1">
      <alignment horizontal="left"/>
    </xf>
    <xf numFmtId="41" fontId="1" fillId="6" borderId="2" xfId="3" applyFont="1" applyFill="1" applyBorder="1"/>
    <xf numFmtId="1" fontId="2" fillId="6" borderId="4" xfId="0" applyNumberFormat="1" applyFont="1" applyFill="1" applyBorder="1" applyAlignment="1">
      <alignment wrapText="1"/>
    </xf>
    <xf numFmtId="0" fontId="2" fillId="6" borderId="1" xfId="0" applyFont="1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2" fillId="6" borderId="15" xfId="0" applyFont="1" applyFill="1" applyBorder="1" applyAlignment="1">
      <alignment wrapText="1"/>
    </xf>
    <xf numFmtId="0" fontId="1" fillId="6" borderId="5" xfId="0" applyFont="1" applyFill="1" applyBorder="1" applyAlignment="1"/>
    <xf numFmtId="41" fontId="1" fillId="6" borderId="6" xfId="3" applyFont="1" applyFill="1" applyBorder="1" applyAlignment="1"/>
    <xf numFmtId="0" fontId="0" fillId="6" borderId="1" xfId="0" applyFill="1" applyBorder="1" applyAlignment="1"/>
    <xf numFmtId="0" fontId="1" fillId="0" borderId="1" xfId="0" applyFont="1" applyBorder="1" applyAlignment="1"/>
    <xf numFmtId="0" fontId="1" fillId="0" borderId="1" xfId="0" applyFont="1" applyFill="1" applyBorder="1" applyAlignment="1"/>
    <xf numFmtId="0" fontId="2" fillId="4" borderId="4" xfId="0" applyFont="1" applyFill="1" applyBorder="1"/>
    <xf numFmtId="0" fontId="2" fillId="6" borderId="5" xfId="0" applyFont="1" applyFill="1" applyBorder="1" applyAlignment="1"/>
    <xf numFmtId="0" fontId="1" fillId="6" borderId="7" xfId="0" applyFont="1" applyFill="1" applyBorder="1" applyAlignment="1"/>
    <xf numFmtId="0" fontId="2" fillId="6" borderId="8" xfId="0" applyFont="1" applyFill="1" applyBorder="1" applyAlignment="1"/>
    <xf numFmtId="41" fontId="5" fillId="6" borderId="20" xfId="3" applyFont="1" applyFill="1" applyBorder="1" applyAlignment="1"/>
    <xf numFmtId="0" fontId="5" fillId="6" borderId="8" xfId="0" applyFont="1" applyFill="1" applyBorder="1" applyAlignment="1"/>
    <xf numFmtId="0" fontId="5" fillId="6" borderId="20" xfId="0" applyFont="1" applyFill="1" applyBorder="1" applyAlignment="1"/>
    <xf numFmtId="0" fontId="2" fillId="6" borderId="15" xfId="0" applyFont="1" applyFill="1" applyBorder="1"/>
    <xf numFmtId="0" fontId="5" fillId="6" borderId="11" xfId="0" applyFont="1" applyFill="1" applyBorder="1" applyAlignment="1"/>
    <xf numFmtId="0" fontId="5" fillId="6" borderId="12" xfId="0" applyFont="1" applyFill="1" applyBorder="1" applyAlignment="1"/>
    <xf numFmtId="41" fontId="5" fillId="6" borderId="12" xfId="3" applyFont="1" applyFill="1" applyBorder="1" applyAlignment="1"/>
    <xf numFmtId="0" fontId="6" fillId="2" borderId="9" xfId="0" applyFont="1" applyFill="1" applyBorder="1" applyAlignment="1">
      <alignment horizontal="center"/>
    </xf>
    <xf numFmtId="0" fontId="2" fillId="2" borderId="23" xfId="0" applyFont="1" applyFill="1" applyBorder="1" applyAlignment="1"/>
    <xf numFmtId="41" fontId="2" fillId="2" borderId="10" xfId="0" applyNumberFormat="1" applyFont="1" applyFill="1" applyBorder="1" applyAlignment="1">
      <alignment horizontal="center"/>
    </xf>
    <xf numFmtId="41" fontId="1" fillId="0" borderId="5" xfId="3" applyFont="1" applyFill="1" applyBorder="1" applyAlignment="1">
      <alignment horizontal="center"/>
    </xf>
    <xf numFmtId="0" fontId="0" fillId="3" borderId="16" xfId="0" applyFill="1" applyBorder="1" applyAlignment="1"/>
    <xf numFmtId="41" fontId="1" fillId="6" borderId="1" xfId="3" applyFont="1" applyFill="1" applyBorder="1" applyAlignment="1"/>
    <xf numFmtId="1" fontId="2" fillId="6" borderId="1" xfId="0" applyNumberFormat="1" applyFont="1" applyFill="1" applyBorder="1"/>
    <xf numFmtId="41" fontId="1" fillId="6" borderId="1" xfId="3" applyFill="1" applyBorder="1" applyAlignment="1"/>
    <xf numFmtId="0" fontId="2" fillId="0" borderId="0" xfId="0" applyFont="1" applyFill="1" applyBorder="1" applyAlignment="1"/>
    <xf numFmtId="1" fontId="2" fillId="3" borderId="24" xfId="0" applyNumberFormat="1" applyFont="1" applyFill="1" applyBorder="1"/>
    <xf numFmtId="0" fontId="2" fillId="2" borderId="25" xfId="0" applyFont="1" applyFill="1" applyBorder="1" applyAlignment="1">
      <alignment vertical="center"/>
    </xf>
    <xf numFmtId="41" fontId="2" fillId="2" borderId="25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/>
    </xf>
    <xf numFmtId="41" fontId="5" fillId="6" borderId="1" xfId="3" applyFont="1" applyFill="1" applyBorder="1" applyAlignment="1">
      <alignment horizontal="center"/>
    </xf>
    <xf numFmtId="41" fontId="5" fillId="6" borderId="1" xfId="3" applyFont="1" applyFill="1" applyBorder="1" applyAlignment="1"/>
    <xf numFmtId="0" fontId="2" fillId="0" borderId="4" xfId="0" applyFont="1" applyFill="1" applyBorder="1"/>
    <xf numFmtId="0" fontId="2" fillId="0" borderId="1" xfId="0" applyFont="1" applyFill="1" applyBorder="1" applyAlignment="1"/>
    <xf numFmtId="41" fontId="1" fillId="0" borderId="2" xfId="3" applyFont="1" applyFill="1" applyBorder="1" applyAlignment="1"/>
    <xf numFmtId="0" fontId="5" fillId="6" borderId="0" xfId="0" applyFont="1" applyFill="1" applyBorder="1" applyAlignment="1">
      <alignment horizontal="center"/>
    </xf>
    <xf numFmtId="41" fontId="2" fillId="0" borderId="13" xfId="0" applyNumberFormat="1" applyFont="1" applyBorder="1"/>
    <xf numFmtId="0" fontId="1" fillId="0" borderId="7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2" fillId="6" borderId="21" xfId="0" applyFont="1" applyFill="1" applyBorder="1"/>
    <xf numFmtId="0" fontId="2" fillId="6" borderId="14" xfId="0" applyFont="1" applyFill="1" applyBorder="1"/>
    <xf numFmtId="0" fontId="5" fillId="6" borderId="19" xfId="0" applyFont="1" applyFill="1" applyBorder="1" applyAlignment="1">
      <alignment horizontal="center"/>
    </xf>
    <xf numFmtId="1" fontId="2" fillId="3" borderId="18" xfId="0" applyNumberFormat="1" applyFont="1" applyFill="1" applyBorder="1"/>
    <xf numFmtId="0" fontId="2" fillId="0" borderId="7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/>
    <xf numFmtId="1" fontId="2" fillId="6" borderId="2" xfId="0" applyNumberFormat="1" applyFont="1" applyFill="1" applyBorder="1" applyAlignment="1"/>
    <xf numFmtId="0" fontId="1" fillId="0" borderId="2" xfId="0" applyFont="1" applyFill="1" applyBorder="1"/>
    <xf numFmtId="41" fontId="1" fillId="6" borderId="0" xfId="3" applyFont="1" applyFill="1" applyBorder="1" applyAlignment="1"/>
    <xf numFmtId="41" fontId="1" fillId="6" borderId="14" xfId="3" applyFont="1" applyFill="1" applyBorder="1" applyAlignment="1"/>
    <xf numFmtId="164" fontId="0" fillId="6" borderId="2" xfId="2" applyNumberFormat="1" applyFont="1" applyFill="1" applyBorder="1" applyAlignment="1"/>
    <xf numFmtId="0" fontId="1" fillId="6" borderId="1" xfId="0" applyFont="1" applyFill="1" applyBorder="1" applyAlignment="1">
      <alignment horizontal="center"/>
    </xf>
    <xf numFmtId="164" fontId="1" fillId="0" borderId="2" xfId="2" applyNumberFormat="1" applyFont="1" applyFill="1" applyBorder="1"/>
    <xf numFmtId="0" fontId="2" fillId="0" borderId="8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left"/>
    </xf>
    <xf numFmtId="41" fontId="1" fillId="6" borderId="13" xfId="3" applyFont="1" applyFill="1" applyBorder="1" applyAlignment="1"/>
    <xf numFmtId="0" fontId="2" fillId="6" borderId="0" xfId="4" applyFont="1" applyFill="1"/>
    <xf numFmtId="41" fontId="1" fillId="0" borderId="5" xfId="3" applyFont="1" applyFill="1" applyBorder="1" applyAlignment="1"/>
    <xf numFmtId="41" fontId="1" fillId="0" borderId="1" xfId="3" applyFont="1" applyFill="1" applyBorder="1" applyAlignment="1"/>
    <xf numFmtId="41" fontId="1" fillId="0" borderId="7" xfId="3" applyFont="1" applyFill="1" applyBorder="1" applyAlignment="1"/>
    <xf numFmtId="41" fontId="1" fillId="0" borderId="5" xfId="0" applyNumberFormat="1" applyFont="1" applyFill="1" applyBorder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/>
    <xf numFmtId="0" fontId="2" fillId="4" borderId="14" xfId="0" applyFont="1" applyFill="1" applyBorder="1"/>
    <xf numFmtId="0" fontId="1" fillId="4" borderId="1" xfId="0" applyFont="1" applyFill="1" applyBorder="1" applyAlignment="1"/>
    <xf numFmtId="0" fontId="2" fillId="4" borderId="1" xfId="0" applyFont="1" applyFill="1" applyBorder="1" applyAlignment="1"/>
    <xf numFmtId="0" fontId="1" fillId="4" borderId="5" xfId="0" applyFont="1" applyFill="1" applyBorder="1" applyAlignment="1">
      <alignment horizontal="center"/>
    </xf>
    <xf numFmtId="0" fontId="2" fillId="0" borderId="21" xfId="0" applyFont="1" applyFill="1" applyBorder="1"/>
    <xf numFmtId="0" fontId="2" fillId="0" borderId="5" xfId="0" applyFont="1" applyFill="1" applyBorder="1" applyAlignment="1"/>
    <xf numFmtId="0" fontId="2" fillId="0" borderId="1" xfId="0" applyFont="1" applyFill="1" applyBorder="1" applyAlignment="1">
      <alignment horizontal="right"/>
    </xf>
    <xf numFmtId="0" fontId="0" fillId="0" borderId="1" xfId="0" applyFill="1" applyBorder="1"/>
    <xf numFmtId="41" fontId="1" fillId="4" borderId="2" xfId="3" applyFont="1" applyFill="1" applyBorder="1" applyAlignment="1"/>
    <xf numFmtId="1" fontId="2" fillId="0" borderId="1" xfId="0" applyNumberFormat="1" applyFont="1" applyFill="1" applyBorder="1" applyAlignment="1"/>
    <xf numFmtId="1" fontId="2" fillId="4" borderId="1" xfId="0" applyNumberFormat="1" applyFont="1" applyFill="1" applyBorder="1" applyAlignment="1"/>
    <xf numFmtId="0" fontId="6" fillId="2" borderId="16" xfId="0" applyFont="1" applyFill="1" applyBorder="1" applyAlignment="1">
      <alignment horizontal="center"/>
    </xf>
    <xf numFmtId="0" fontId="2" fillId="3" borderId="27" xfId="0" applyFont="1" applyFill="1" applyBorder="1" applyAlignment="1"/>
    <xf numFmtId="0" fontId="2" fillId="3" borderId="27" xfId="0" applyFont="1" applyFill="1" applyBorder="1" applyAlignment="1">
      <alignment wrapText="1"/>
    </xf>
    <xf numFmtId="0" fontId="2" fillId="3" borderId="28" xfId="0" applyFont="1" applyFill="1" applyBorder="1" applyAlignment="1">
      <alignment wrapText="1"/>
    </xf>
    <xf numFmtId="0" fontId="10" fillId="3" borderId="29" xfId="0" applyFont="1" applyFill="1" applyBorder="1" applyAlignment="1">
      <alignment horizontal="center"/>
    </xf>
    <xf numFmtId="0" fontId="2" fillId="3" borderId="30" xfId="0" applyFont="1" applyFill="1" applyBorder="1" applyAlignment="1">
      <alignment wrapText="1"/>
    </xf>
    <xf numFmtId="0" fontId="2" fillId="3" borderId="30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0" fillId="3" borderId="33" xfId="0" applyFill="1" applyBorder="1" applyAlignment="1"/>
    <xf numFmtId="0" fontId="2" fillId="0" borderId="5" xfId="0" applyFont="1" applyBorder="1" applyAlignment="1"/>
    <xf numFmtId="0" fontId="2" fillId="0" borderId="12" xfId="0" applyFont="1" applyBorder="1" applyAlignment="1"/>
    <xf numFmtId="0" fontId="2" fillId="0" borderId="14" xfId="0" applyFont="1" applyBorder="1" applyAlignment="1"/>
    <xf numFmtId="0" fontId="2" fillId="0" borderId="12" xfId="0" applyFont="1" applyFill="1" applyBorder="1" applyAlignment="1"/>
    <xf numFmtId="0" fontId="2" fillId="6" borderId="7" xfId="0" applyFont="1" applyFill="1" applyBorder="1"/>
    <xf numFmtId="0" fontId="2" fillId="6" borderId="14" xfId="0" applyFont="1" applyFill="1" applyBorder="1" applyAlignment="1"/>
    <xf numFmtId="1" fontId="6" fillId="5" borderId="34" xfId="0" applyNumberFormat="1" applyFont="1" applyFill="1" applyBorder="1" applyAlignment="1">
      <alignment horizontal="center"/>
    </xf>
    <xf numFmtId="0" fontId="6" fillId="5" borderId="34" xfId="0" applyFont="1" applyFill="1" applyBorder="1" applyAlignment="1">
      <alignment horizontal="center"/>
    </xf>
    <xf numFmtId="0" fontId="2" fillId="2" borderId="5" xfId="0" applyFont="1" applyFill="1" applyBorder="1" applyAlignment="1"/>
    <xf numFmtId="41" fontId="2" fillId="2" borderId="5" xfId="0" applyNumberFormat="1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 wrapText="1"/>
    </xf>
    <xf numFmtId="0" fontId="0" fillId="0" borderId="0" xfId="0" applyBorder="1"/>
    <xf numFmtId="0" fontId="2" fillId="3" borderId="37" xfId="0" applyFont="1" applyFill="1" applyBorder="1" applyAlignment="1">
      <alignment horizontal="center" wrapText="1"/>
    </xf>
    <xf numFmtId="0" fontId="0" fillId="0" borderId="1" xfId="0" applyBorder="1"/>
    <xf numFmtId="41" fontId="1" fillId="0" borderId="1" xfId="0" applyNumberFormat="1" applyFont="1" applyFill="1" applyBorder="1" applyAlignment="1"/>
    <xf numFmtId="41" fontId="1" fillId="0" borderId="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2" fillId="7" borderId="16" xfId="0" applyFont="1" applyFill="1" applyBorder="1" applyAlignment="1">
      <alignment horizontal="center"/>
    </xf>
    <xf numFmtId="0" fontId="0" fillId="7" borderId="33" xfId="0" applyFill="1" applyBorder="1"/>
    <xf numFmtId="0" fontId="5" fillId="6" borderId="22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1" fontId="7" fillId="5" borderId="16" xfId="0" applyNumberFormat="1" applyFont="1" applyFill="1" applyBorder="1" applyAlignment="1">
      <alignment horizontal="center" wrapText="1"/>
    </xf>
    <xf numFmtId="1" fontId="7" fillId="5" borderId="36" xfId="0" applyNumberFormat="1" applyFont="1" applyFill="1" applyBorder="1" applyAlignment="1">
      <alignment horizontal="center" wrapText="1"/>
    </xf>
    <xf numFmtId="1" fontId="7" fillId="5" borderId="33" xfId="0" applyNumberFormat="1" applyFont="1" applyFill="1" applyBorder="1" applyAlignment="1">
      <alignment horizontal="center" wrapText="1"/>
    </xf>
    <xf numFmtId="1" fontId="4" fillId="7" borderId="16" xfId="0" applyNumberFormat="1" applyFont="1" applyFill="1" applyBorder="1" applyAlignment="1">
      <alignment horizontal="center"/>
    </xf>
    <xf numFmtId="1" fontId="4" fillId="7" borderId="36" xfId="0" applyNumberFormat="1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</cellXfs>
  <cellStyles count="5">
    <cellStyle name="Collegamento ipertestuale" xfId="4" builtinId="8"/>
    <cellStyle name="Euro" xfId="1"/>
    <cellStyle name="Migliaia" xfId="2" builtinId="3"/>
    <cellStyle name="Migliaia [0]" xfId="3" builtinId="6"/>
    <cellStyle name="Normale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90" zoomScaleNormal="90" workbookViewId="0">
      <selection activeCell="I183" sqref="I183"/>
    </sheetView>
  </sheetViews>
  <sheetFormatPr defaultRowHeight="12.75" x14ac:dyDescent="0.2"/>
  <cols>
    <col min="1" max="1" width="66.5703125" customWidth="1"/>
    <col min="2" max="2" width="13.140625" bestFit="1" customWidth="1"/>
    <col min="3" max="3" width="49.7109375" bestFit="1" customWidth="1"/>
    <col min="4" max="4" width="4.42578125" style="1" bestFit="1" customWidth="1"/>
    <col min="5" max="5" width="7.7109375" style="1" bestFit="1" customWidth="1"/>
    <col min="6" max="6" width="13.140625" style="1" bestFit="1" customWidth="1"/>
    <col min="7" max="7" width="14.5703125" customWidth="1"/>
    <col min="8" max="8" width="10.140625" customWidth="1"/>
    <col min="9" max="9" width="9.7109375" customWidth="1"/>
    <col min="10" max="10" width="9.85546875" customWidth="1"/>
    <col min="15" max="15" width="13.42578125" customWidth="1"/>
  </cols>
  <sheetData>
    <row r="1" spans="1:7" ht="0.75" customHeight="1" thickBot="1" x14ac:dyDescent="0.25"/>
    <row r="2" spans="1:7" ht="20.25" hidden="1" customHeight="1" x14ac:dyDescent="0.2"/>
    <row r="3" spans="1:7" ht="36" customHeight="1" thickBot="1" x14ac:dyDescent="0.35">
      <c r="A3" s="77" t="s">
        <v>332</v>
      </c>
      <c r="B3" s="99" t="s">
        <v>268</v>
      </c>
      <c r="C3" s="99" t="s">
        <v>337</v>
      </c>
      <c r="D3" s="78" t="s">
        <v>6</v>
      </c>
      <c r="E3" s="78" t="s">
        <v>7</v>
      </c>
      <c r="F3" s="79" t="s">
        <v>282</v>
      </c>
      <c r="G3" s="9" t="s">
        <v>24</v>
      </c>
    </row>
    <row r="4" spans="1:7" ht="12.75" customHeight="1" x14ac:dyDescent="0.2">
      <c r="A4" s="73" t="s">
        <v>226</v>
      </c>
      <c r="B4" s="100" t="s">
        <v>269</v>
      </c>
      <c r="C4" s="100" t="s">
        <v>338</v>
      </c>
      <c r="D4" s="61" t="s">
        <v>2</v>
      </c>
      <c r="E4" s="67">
        <v>101</v>
      </c>
      <c r="F4" s="62">
        <v>1857</v>
      </c>
      <c r="G4" s="24">
        <v>10</v>
      </c>
    </row>
    <row r="5" spans="1:7" ht="12.75" customHeight="1" x14ac:dyDescent="0.2">
      <c r="A5" s="13" t="s">
        <v>227</v>
      </c>
      <c r="B5" s="100" t="s">
        <v>269</v>
      </c>
      <c r="C5" s="100" t="s">
        <v>338</v>
      </c>
      <c r="D5" s="18" t="s">
        <v>15</v>
      </c>
      <c r="E5" s="15">
        <v>102</v>
      </c>
      <c r="F5" s="16">
        <v>300</v>
      </c>
      <c r="G5" s="24">
        <v>3</v>
      </c>
    </row>
    <row r="6" spans="1:7" ht="12.75" customHeight="1" x14ac:dyDescent="0.2">
      <c r="A6" s="17" t="s">
        <v>280</v>
      </c>
      <c r="B6" s="100" t="s">
        <v>269</v>
      </c>
      <c r="C6" s="100" t="s">
        <v>339</v>
      </c>
      <c r="D6" s="18" t="s">
        <v>5</v>
      </c>
      <c r="E6" s="14">
        <v>103</v>
      </c>
      <c r="F6" s="16">
        <v>500</v>
      </c>
      <c r="G6" s="24">
        <v>8</v>
      </c>
    </row>
    <row r="7" spans="1:7" ht="12.75" customHeight="1" x14ac:dyDescent="0.2">
      <c r="A7" s="116" t="s">
        <v>281</v>
      </c>
      <c r="B7" s="100" t="s">
        <v>269</v>
      </c>
      <c r="C7" s="100" t="s">
        <v>339</v>
      </c>
      <c r="D7" s="18" t="s">
        <v>15</v>
      </c>
      <c r="E7" s="67">
        <v>104</v>
      </c>
      <c r="F7" s="117">
        <v>50</v>
      </c>
      <c r="G7" s="24">
        <v>3</v>
      </c>
    </row>
    <row r="8" spans="1:7" ht="12.75" customHeight="1" x14ac:dyDescent="0.2">
      <c r="A8" s="31" t="s">
        <v>193</v>
      </c>
      <c r="B8" s="129" t="s">
        <v>269</v>
      </c>
      <c r="C8" s="129" t="s">
        <v>340</v>
      </c>
      <c r="D8" s="65" t="s">
        <v>9</v>
      </c>
      <c r="E8" s="15">
        <v>105</v>
      </c>
      <c r="F8" s="53">
        <f>+'aiuole fiorite'!D29</f>
        <v>430</v>
      </c>
      <c r="G8" s="132" t="s">
        <v>322</v>
      </c>
    </row>
    <row r="9" spans="1:7" ht="12.75" customHeight="1" x14ac:dyDescent="0.2">
      <c r="A9" s="13" t="s">
        <v>228</v>
      </c>
      <c r="B9" s="100" t="s">
        <v>269</v>
      </c>
      <c r="C9" s="100" t="s">
        <v>524</v>
      </c>
      <c r="D9" s="18" t="s">
        <v>3</v>
      </c>
      <c r="E9" s="14">
        <v>106</v>
      </c>
      <c r="F9" s="16">
        <v>3000</v>
      </c>
      <c r="G9" s="24">
        <v>10</v>
      </c>
    </row>
    <row r="10" spans="1:7" ht="12.75" customHeight="1" x14ac:dyDescent="0.2">
      <c r="A10" s="13" t="s">
        <v>36</v>
      </c>
      <c r="B10" s="100" t="s">
        <v>269</v>
      </c>
      <c r="C10" s="100" t="s">
        <v>340</v>
      </c>
      <c r="D10" s="18" t="s">
        <v>3</v>
      </c>
      <c r="E10" s="67">
        <v>107</v>
      </c>
      <c r="F10" s="16">
        <v>1800</v>
      </c>
      <c r="G10" s="24">
        <v>10</v>
      </c>
    </row>
    <row r="11" spans="1:7" ht="12.75" customHeight="1" x14ac:dyDescent="0.2">
      <c r="A11" s="13" t="s">
        <v>164</v>
      </c>
      <c r="B11" s="100" t="s">
        <v>269</v>
      </c>
      <c r="C11" s="100" t="s">
        <v>340</v>
      </c>
      <c r="D11" s="18" t="s">
        <v>4</v>
      </c>
      <c r="E11" s="15">
        <v>108</v>
      </c>
      <c r="F11" s="16">
        <v>30000</v>
      </c>
      <c r="G11" s="24">
        <v>8</v>
      </c>
    </row>
    <row r="12" spans="1:7" ht="12.75" customHeight="1" x14ac:dyDescent="0.2">
      <c r="A12" s="13" t="s">
        <v>221</v>
      </c>
      <c r="B12" s="100" t="s">
        <v>269</v>
      </c>
      <c r="C12" s="100" t="s">
        <v>340</v>
      </c>
      <c r="D12" s="18" t="s">
        <v>10</v>
      </c>
      <c r="E12" s="14">
        <v>109</v>
      </c>
      <c r="F12" s="16">
        <v>4500</v>
      </c>
      <c r="G12" s="24">
        <v>2</v>
      </c>
    </row>
    <row r="13" spans="1:7" ht="12.75" customHeight="1" x14ac:dyDescent="0.2">
      <c r="A13" s="13" t="s">
        <v>39</v>
      </c>
      <c r="B13" s="100" t="s">
        <v>269</v>
      </c>
      <c r="C13" s="100" t="s">
        <v>341</v>
      </c>
      <c r="D13" s="18" t="s">
        <v>3</v>
      </c>
      <c r="E13" s="67">
        <v>110</v>
      </c>
      <c r="F13" s="16">
        <v>1700</v>
      </c>
      <c r="G13" s="24">
        <v>8</v>
      </c>
    </row>
    <row r="14" spans="1:7" ht="12.75" customHeight="1" x14ac:dyDescent="0.2">
      <c r="A14" s="31" t="s">
        <v>352</v>
      </c>
      <c r="B14" s="129" t="s">
        <v>269</v>
      </c>
      <c r="C14" s="129" t="s">
        <v>353</v>
      </c>
      <c r="D14" s="65" t="s">
        <v>9</v>
      </c>
      <c r="E14" s="15">
        <v>111</v>
      </c>
      <c r="F14" s="53">
        <f>+'aiuole fiorite'!D10</f>
        <v>70</v>
      </c>
      <c r="G14" s="35">
        <v>14</v>
      </c>
    </row>
    <row r="15" spans="1:7" ht="12.75" customHeight="1" x14ac:dyDescent="0.2">
      <c r="A15" s="13" t="s">
        <v>225</v>
      </c>
      <c r="B15" s="100" t="s">
        <v>269</v>
      </c>
      <c r="C15" s="100" t="s">
        <v>347</v>
      </c>
      <c r="D15" s="18" t="s">
        <v>3</v>
      </c>
      <c r="E15" s="14">
        <v>112</v>
      </c>
      <c r="F15" s="16">
        <v>3000</v>
      </c>
      <c r="G15" s="24">
        <v>10</v>
      </c>
    </row>
    <row r="16" spans="1:7" ht="12.75" customHeight="1" x14ac:dyDescent="0.2">
      <c r="A16" s="93" t="s">
        <v>224</v>
      </c>
      <c r="B16" s="129" t="s">
        <v>269</v>
      </c>
      <c r="C16" s="129" t="s">
        <v>343</v>
      </c>
      <c r="D16" s="65" t="s">
        <v>3</v>
      </c>
      <c r="E16" s="67">
        <v>113</v>
      </c>
      <c r="F16" s="95">
        <v>100</v>
      </c>
      <c r="G16" s="35">
        <v>10</v>
      </c>
    </row>
    <row r="17" spans="1:7" ht="12.75" customHeight="1" x14ac:dyDescent="0.2">
      <c r="A17" s="13" t="s">
        <v>37</v>
      </c>
      <c r="B17" s="100" t="s">
        <v>269</v>
      </c>
      <c r="C17" s="100" t="s">
        <v>348</v>
      </c>
      <c r="D17" s="18" t="s">
        <v>10</v>
      </c>
      <c r="E17" s="15">
        <v>114</v>
      </c>
      <c r="F17" s="16">
        <v>450</v>
      </c>
      <c r="G17" s="24">
        <v>10</v>
      </c>
    </row>
    <row r="18" spans="1:7" ht="12.75" customHeight="1" x14ac:dyDescent="0.2">
      <c r="A18" s="13" t="s">
        <v>38</v>
      </c>
      <c r="B18" s="100" t="s">
        <v>269</v>
      </c>
      <c r="C18" s="100" t="s">
        <v>349</v>
      </c>
      <c r="D18" s="18" t="s">
        <v>3</v>
      </c>
      <c r="E18" s="14">
        <v>115</v>
      </c>
      <c r="F18" s="16">
        <v>500</v>
      </c>
      <c r="G18" s="24">
        <v>8</v>
      </c>
    </row>
    <row r="19" spans="1:7" ht="12.75" customHeight="1" x14ac:dyDescent="0.2">
      <c r="A19" s="31" t="s">
        <v>187</v>
      </c>
      <c r="B19" s="129" t="s">
        <v>269</v>
      </c>
      <c r="C19" s="129" t="s">
        <v>342</v>
      </c>
      <c r="D19" s="65" t="s">
        <v>9</v>
      </c>
      <c r="E19" s="67">
        <v>116</v>
      </c>
      <c r="F19" s="53">
        <f>+'aiuole fiorite'!D23</f>
        <v>78</v>
      </c>
      <c r="G19" s="132" t="s">
        <v>322</v>
      </c>
    </row>
    <row r="20" spans="1:7" ht="12.75" customHeight="1" x14ac:dyDescent="0.2">
      <c r="A20" s="31" t="s">
        <v>188</v>
      </c>
      <c r="B20" s="129" t="s">
        <v>269</v>
      </c>
      <c r="C20" s="129" t="s">
        <v>342</v>
      </c>
      <c r="D20" s="65" t="s">
        <v>9</v>
      </c>
      <c r="E20" s="15">
        <v>117</v>
      </c>
      <c r="F20" s="53">
        <f>+'aiuole fiorite'!D24</f>
        <v>20</v>
      </c>
      <c r="G20" s="132" t="s">
        <v>322</v>
      </c>
    </row>
    <row r="21" spans="1:7" ht="12.75" customHeight="1" x14ac:dyDescent="0.2">
      <c r="A21" s="31" t="s">
        <v>171</v>
      </c>
      <c r="B21" s="129" t="s">
        <v>269</v>
      </c>
      <c r="C21" s="129" t="s">
        <v>350</v>
      </c>
      <c r="D21" s="65" t="s">
        <v>9</v>
      </c>
      <c r="E21" s="14">
        <v>118</v>
      </c>
      <c r="F21" s="32">
        <f>+'aiuole fiorite'!D7</f>
        <v>335</v>
      </c>
      <c r="G21" s="35">
        <v>14</v>
      </c>
    </row>
    <row r="22" spans="1:7" ht="12.75" customHeight="1" x14ac:dyDescent="0.2">
      <c r="A22" s="13" t="s">
        <v>31</v>
      </c>
      <c r="B22" s="100" t="s">
        <v>269</v>
      </c>
      <c r="C22" s="100" t="s">
        <v>348</v>
      </c>
      <c r="D22" s="18" t="s">
        <v>15</v>
      </c>
      <c r="E22" s="67">
        <v>119</v>
      </c>
      <c r="F22" s="16">
        <v>50</v>
      </c>
      <c r="G22" s="24">
        <v>3</v>
      </c>
    </row>
    <row r="23" spans="1:7" ht="12.75" customHeight="1" x14ac:dyDescent="0.2">
      <c r="A23" s="13" t="s">
        <v>223</v>
      </c>
      <c r="B23" s="100" t="s">
        <v>269</v>
      </c>
      <c r="C23" s="100" t="s">
        <v>343</v>
      </c>
      <c r="D23" s="18" t="s">
        <v>8</v>
      </c>
      <c r="E23" s="15">
        <v>120</v>
      </c>
      <c r="F23" s="16">
        <v>100</v>
      </c>
      <c r="G23" s="24">
        <v>10</v>
      </c>
    </row>
    <row r="24" spans="1:7" ht="12.75" customHeight="1" x14ac:dyDescent="0.2">
      <c r="A24" s="31" t="s">
        <v>354</v>
      </c>
      <c r="B24" s="129" t="s">
        <v>269</v>
      </c>
      <c r="C24" s="129" t="s">
        <v>343</v>
      </c>
      <c r="D24" s="65" t="s">
        <v>9</v>
      </c>
      <c r="E24" s="14">
        <v>121</v>
      </c>
      <c r="F24" s="53">
        <f>+'aiuole fiorite'!D11</f>
        <v>65</v>
      </c>
      <c r="G24" s="132" t="s">
        <v>322</v>
      </c>
    </row>
    <row r="25" spans="1:7" ht="12.75" customHeight="1" x14ac:dyDescent="0.2">
      <c r="A25" s="31" t="s">
        <v>351</v>
      </c>
      <c r="B25" s="129" t="s">
        <v>269</v>
      </c>
      <c r="C25" s="129" t="s">
        <v>173</v>
      </c>
      <c r="D25" s="65" t="s">
        <v>9</v>
      </c>
      <c r="E25" s="67">
        <v>122</v>
      </c>
      <c r="F25" s="53">
        <f>+'aiuole fiorite'!D9</f>
        <v>120</v>
      </c>
      <c r="G25" s="35">
        <v>14</v>
      </c>
    </row>
    <row r="26" spans="1:7" ht="12.75" customHeight="1" x14ac:dyDescent="0.2">
      <c r="A26" s="13" t="s">
        <v>40</v>
      </c>
      <c r="B26" s="100" t="s">
        <v>269</v>
      </c>
      <c r="C26" s="100" t="s">
        <v>346</v>
      </c>
      <c r="D26" s="18" t="s">
        <v>8</v>
      </c>
      <c r="E26" s="15">
        <v>123</v>
      </c>
      <c r="F26" s="16">
        <v>100</v>
      </c>
      <c r="G26" s="24">
        <v>10</v>
      </c>
    </row>
    <row r="27" spans="1:7" ht="12.75" customHeight="1" x14ac:dyDescent="0.2">
      <c r="A27" s="13" t="s">
        <v>41</v>
      </c>
      <c r="B27" s="100" t="s">
        <v>269</v>
      </c>
      <c r="C27" s="57" t="s">
        <v>357</v>
      </c>
      <c r="D27" s="18" t="s">
        <v>8</v>
      </c>
      <c r="E27" s="14">
        <v>124</v>
      </c>
      <c r="F27" s="16">
        <v>50</v>
      </c>
      <c r="G27" s="24">
        <v>10</v>
      </c>
    </row>
    <row r="28" spans="1:7" ht="12.75" customHeight="1" x14ac:dyDescent="0.2">
      <c r="A28" s="13" t="s">
        <v>42</v>
      </c>
      <c r="B28" s="100" t="s">
        <v>269</v>
      </c>
      <c r="C28" s="57" t="s">
        <v>344</v>
      </c>
      <c r="D28" s="18" t="s">
        <v>8</v>
      </c>
      <c r="E28" s="67">
        <v>125</v>
      </c>
      <c r="F28" s="16">
        <v>50</v>
      </c>
      <c r="G28" s="24">
        <v>10</v>
      </c>
    </row>
    <row r="29" spans="1:7" ht="12.75" customHeight="1" x14ac:dyDescent="0.2">
      <c r="A29" s="31" t="s">
        <v>219</v>
      </c>
      <c r="B29" s="129" t="s">
        <v>269</v>
      </c>
      <c r="C29" s="129" t="s">
        <v>355</v>
      </c>
      <c r="D29" s="65" t="s">
        <v>9</v>
      </c>
      <c r="E29" s="15">
        <v>126</v>
      </c>
      <c r="F29" s="53">
        <f>+'aiuole fiorite'!D30</f>
        <v>90</v>
      </c>
      <c r="G29" s="35">
        <v>14</v>
      </c>
    </row>
    <row r="30" spans="1:7" ht="12.75" customHeight="1" x14ac:dyDescent="0.2">
      <c r="A30" s="13" t="s">
        <v>229</v>
      </c>
      <c r="B30" s="100" t="s">
        <v>269</v>
      </c>
      <c r="C30" s="100" t="s">
        <v>356</v>
      </c>
      <c r="D30" s="18" t="s">
        <v>5</v>
      </c>
      <c r="E30" s="14">
        <v>127</v>
      </c>
      <c r="F30" s="16">
        <v>1740</v>
      </c>
      <c r="G30" s="24">
        <v>8</v>
      </c>
    </row>
    <row r="31" spans="1:7" ht="12.75" customHeight="1" x14ac:dyDescent="0.2">
      <c r="A31" s="13" t="s">
        <v>19</v>
      </c>
      <c r="B31" s="57" t="s">
        <v>269</v>
      </c>
      <c r="C31" s="57" t="s">
        <v>358</v>
      </c>
      <c r="D31" s="18" t="s">
        <v>3</v>
      </c>
      <c r="E31" s="67">
        <v>128</v>
      </c>
      <c r="F31" s="16">
        <v>500</v>
      </c>
      <c r="G31" s="24">
        <v>10</v>
      </c>
    </row>
    <row r="32" spans="1:7" ht="12.75" customHeight="1" x14ac:dyDescent="0.2">
      <c r="A32" s="13" t="s">
        <v>26</v>
      </c>
      <c r="B32" s="100" t="s">
        <v>269</v>
      </c>
      <c r="C32" s="100" t="s">
        <v>359</v>
      </c>
      <c r="D32" s="18" t="s">
        <v>3</v>
      </c>
      <c r="E32" s="15">
        <v>129</v>
      </c>
      <c r="F32" s="16">
        <v>270</v>
      </c>
      <c r="G32" s="24">
        <v>10</v>
      </c>
    </row>
    <row r="33" spans="1:7" ht="12.75" customHeight="1" x14ac:dyDescent="0.2">
      <c r="A33" s="31" t="s">
        <v>275</v>
      </c>
      <c r="B33" s="129" t="s">
        <v>269</v>
      </c>
      <c r="C33" s="129" t="s">
        <v>345</v>
      </c>
      <c r="D33" s="65" t="s">
        <v>9</v>
      </c>
      <c r="E33" s="14">
        <v>130</v>
      </c>
      <c r="F33" s="53">
        <f>+'aiuole fiorite'!D13</f>
        <v>70</v>
      </c>
      <c r="G33" s="35">
        <v>14</v>
      </c>
    </row>
    <row r="34" spans="1:7" ht="12.75" customHeight="1" x14ac:dyDescent="0.2">
      <c r="A34" s="31" t="s">
        <v>222</v>
      </c>
      <c r="B34" s="129" t="s">
        <v>269</v>
      </c>
      <c r="C34" s="129" t="s">
        <v>360</v>
      </c>
      <c r="D34" s="65" t="s">
        <v>9</v>
      </c>
      <c r="E34" s="67">
        <v>131</v>
      </c>
      <c r="F34" s="53">
        <f>+'aiuole fiorite'!D14</f>
        <v>5</v>
      </c>
      <c r="G34" s="132" t="s">
        <v>322</v>
      </c>
    </row>
    <row r="35" spans="1:7" ht="12.75" customHeight="1" x14ac:dyDescent="0.2">
      <c r="A35" s="31" t="s">
        <v>179</v>
      </c>
      <c r="B35" s="129" t="s">
        <v>269</v>
      </c>
      <c r="C35" s="129" t="s">
        <v>345</v>
      </c>
      <c r="D35" s="65" t="s">
        <v>9</v>
      </c>
      <c r="E35" s="15">
        <v>132</v>
      </c>
      <c r="F35" s="53">
        <f>+'aiuole fiorite'!D15</f>
        <v>20</v>
      </c>
      <c r="G35" s="132" t="s">
        <v>322</v>
      </c>
    </row>
    <row r="36" spans="1:7" ht="12.75" customHeight="1" x14ac:dyDescent="0.2">
      <c r="A36" s="13" t="s">
        <v>276</v>
      </c>
      <c r="B36" s="100" t="s">
        <v>269</v>
      </c>
      <c r="C36" s="100" t="s">
        <v>361</v>
      </c>
      <c r="D36" s="18" t="s">
        <v>11</v>
      </c>
      <c r="E36" s="14">
        <v>133</v>
      </c>
      <c r="F36" s="16">
        <v>850</v>
      </c>
      <c r="G36" s="24">
        <v>10</v>
      </c>
    </row>
    <row r="37" spans="1:7" ht="12.75" customHeight="1" x14ac:dyDescent="0.2">
      <c r="A37" s="13" t="s">
        <v>160</v>
      </c>
      <c r="B37" s="100" t="s">
        <v>269</v>
      </c>
      <c r="C37" s="100" t="s">
        <v>362</v>
      </c>
      <c r="D37" s="18" t="s">
        <v>5</v>
      </c>
      <c r="E37" s="67">
        <v>134</v>
      </c>
      <c r="F37" s="16">
        <v>325</v>
      </c>
      <c r="G37" s="24">
        <v>8</v>
      </c>
    </row>
    <row r="38" spans="1:7" ht="12.75" customHeight="1" x14ac:dyDescent="0.2">
      <c r="A38" s="93" t="s">
        <v>27</v>
      </c>
      <c r="B38" s="129" t="s">
        <v>269</v>
      </c>
      <c r="C38" s="129" t="s">
        <v>363</v>
      </c>
      <c r="D38" s="65" t="s">
        <v>3</v>
      </c>
      <c r="E38" s="15">
        <v>135</v>
      </c>
      <c r="F38" s="95">
        <v>100</v>
      </c>
      <c r="G38" s="35">
        <v>14</v>
      </c>
    </row>
    <row r="39" spans="1:7" ht="12.75" customHeight="1" x14ac:dyDescent="0.2">
      <c r="A39" s="31" t="s">
        <v>176</v>
      </c>
      <c r="B39" s="129" t="s">
        <v>269</v>
      </c>
      <c r="C39" s="129" t="s">
        <v>364</v>
      </c>
      <c r="D39" s="65" t="s">
        <v>9</v>
      </c>
      <c r="E39" s="14">
        <v>136</v>
      </c>
      <c r="F39" s="53">
        <f>+'aiuole fiorite'!D12</f>
        <v>250</v>
      </c>
      <c r="G39" s="35">
        <v>14</v>
      </c>
    </row>
    <row r="40" spans="1:7" ht="12.75" customHeight="1" x14ac:dyDescent="0.2">
      <c r="A40" s="13" t="s">
        <v>18</v>
      </c>
      <c r="B40" s="100" t="s">
        <v>269</v>
      </c>
      <c r="C40" s="100" t="s">
        <v>365</v>
      </c>
      <c r="D40" s="18" t="s">
        <v>10</v>
      </c>
      <c r="E40" s="67">
        <v>137</v>
      </c>
      <c r="F40" s="16">
        <v>200</v>
      </c>
      <c r="G40" s="24">
        <v>8</v>
      </c>
    </row>
    <row r="41" spans="1:7" ht="12.75" customHeight="1" x14ac:dyDescent="0.2">
      <c r="A41" s="13" t="s">
        <v>230</v>
      </c>
      <c r="B41" s="100" t="s">
        <v>269</v>
      </c>
      <c r="C41" s="100" t="s">
        <v>366</v>
      </c>
      <c r="D41" s="18" t="s">
        <v>5</v>
      </c>
      <c r="E41" s="15">
        <v>138</v>
      </c>
      <c r="F41" s="16">
        <v>365</v>
      </c>
      <c r="G41" s="24">
        <v>8</v>
      </c>
    </row>
    <row r="42" spans="1:7" ht="12.75" customHeight="1" x14ac:dyDescent="0.2">
      <c r="A42" s="13" t="s">
        <v>34</v>
      </c>
      <c r="B42" s="100" t="s">
        <v>269</v>
      </c>
      <c r="C42" s="100" t="s">
        <v>367</v>
      </c>
      <c r="D42" s="18" t="s">
        <v>2</v>
      </c>
      <c r="E42" s="14">
        <v>139</v>
      </c>
      <c r="F42" s="16">
        <v>800</v>
      </c>
      <c r="G42" s="24">
        <v>8</v>
      </c>
    </row>
    <row r="43" spans="1:7" ht="12.75" customHeight="1" x14ac:dyDescent="0.2">
      <c r="A43" s="13" t="s">
        <v>43</v>
      </c>
      <c r="B43" s="101" t="s">
        <v>270</v>
      </c>
      <c r="C43" s="101" t="s">
        <v>368</v>
      </c>
      <c r="D43" s="18" t="s">
        <v>8</v>
      </c>
      <c r="E43" s="14">
        <v>201</v>
      </c>
      <c r="F43" s="16">
        <v>500</v>
      </c>
      <c r="G43" s="24">
        <v>10</v>
      </c>
    </row>
    <row r="44" spans="1:7" ht="12.75" customHeight="1" x14ac:dyDescent="0.2">
      <c r="A44" s="13" t="s">
        <v>44</v>
      </c>
      <c r="B44" s="101" t="s">
        <v>270</v>
      </c>
      <c r="C44" s="101" t="s">
        <v>368</v>
      </c>
      <c r="D44" s="18" t="s">
        <v>10</v>
      </c>
      <c r="E44" s="14">
        <v>202</v>
      </c>
      <c r="F44" s="16">
        <v>930</v>
      </c>
      <c r="G44" s="24">
        <v>5</v>
      </c>
    </row>
    <row r="45" spans="1:7" ht="12.75" customHeight="1" x14ac:dyDescent="0.2">
      <c r="A45" s="13" t="s">
        <v>231</v>
      </c>
      <c r="B45" s="101" t="s">
        <v>270</v>
      </c>
      <c r="C45" s="101" t="s">
        <v>368</v>
      </c>
      <c r="D45" s="18" t="s">
        <v>15</v>
      </c>
      <c r="E45" s="15">
        <v>203</v>
      </c>
      <c r="F45" s="16">
        <v>200</v>
      </c>
      <c r="G45" s="24">
        <v>3</v>
      </c>
    </row>
    <row r="46" spans="1:7" ht="12.75" customHeight="1" x14ac:dyDescent="0.2">
      <c r="A46" s="13" t="s">
        <v>35</v>
      </c>
      <c r="B46" s="101" t="s">
        <v>270</v>
      </c>
      <c r="C46" s="101" t="s">
        <v>369</v>
      </c>
      <c r="D46" s="18" t="s">
        <v>3</v>
      </c>
      <c r="E46" s="14">
        <v>204</v>
      </c>
      <c r="F46" s="16">
        <v>2500</v>
      </c>
      <c r="G46" s="24">
        <v>10</v>
      </c>
    </row>
    <row r="47" spans="1:7" ht="12.75" customHeight="1" x14ac:dyDescent="0.2">
      <c r="A47" s="13" t="s">
        <v>216</v>
      </c>
      <c r="B47" s="101" t="s">
        <v>270</v>
      </c>
      <c r="C47" s="101" t="s">
        <v>370</v>
      </c>
      <c r="D47" s="18" t="s">
        <v>12</v>
      </c>
      <c r="E47" s="14">
        <v>205</v>
      </c>
      <c r="F47" s="16">
        <v>760</v>
      </c>
      <c r="G47" s="24">
        <v>5</v>
      </c>
    </row>
    <row r="48" spans="1:7" ht="12.75" customHeight="1" x14ac:dyDescent="0.2">
      <c r="A48" s="31" t="s">
        <v>185</v>
      </c>
      <c r="B48" s="52" t="s">
        <v>270</v>
      </c>
      <c r="C48" s="52" t="s">
        <v>371</v>
      </c>
      <c r="D48" s="65" t="s">
        <v>9</v>
      </c>
      <c r="E48" s="131">
        <v>206</v>
      </c>
      <c r="F48" s="53">
        <f>+'aiuole fiorite'!D21</f>
        <v>2530</v>
      </c>
      <c r="G48" s="35">
        <v>14</v>
      </c>
    </row>
    <row r="49" spans="1:7" ht="12.75" customHeight="1" x14ac:dyDescent="0.2">
      <c r="A49" s="66" t="s">
        <v>248</v>
      </c>
      <c r="B49" s="125" t="s">
        <v>270</v>
      </c>
      <c r="C49" s="125" t="s">
        <v>372</v>
      </c>
      <c r="D49" s="126"/>
      <c r="E49" s="127">
        <v>207</v>
      </c>
      <c r="F49" s="133"/>
      <c r="G49" s="128" t="s">
        <v>323</v>
      </c>
    </row>
    <row r="50" spans="1:7" ht="12.75" customHeight="1" x14ac:dyDescent="0.2">
      <c r="A50" s="13" t="s">
        <v>214</v>
      </c>
      <c r="B50" s="101" t="s">
        <v>270</v>
      </c>
      <c r="C50" s="101" t="s">
        <v>373</v>
      </c>
      <c r="D50" s="18" t="s">
        <v>3</v>
      </c>
      <c r="E50" s="14">
        <v>208</v>
      </c>
      <c r="F50" s="16">
        <v>11000</v>
      </c>
      <c r="G50" s="24">
        <v>10</v>
      </c>
    </row>
    <row r="51" spans="1:7" ht="12.75" customHeight="1" x14ac:dyDescent="0.2">
      <c r="A51" s="13" t="s">
        <v>215</v>
      </c>
      <c r="B51" s="101" t="s">
        <v>270</v>
      </c>
      <c r="C51" s="101" t="s">
        <v>374</v>
      </c>
      <c r="D51" s="18" t="s">
        <v>10</v>
      </c>
      <c r="E51" s="15">
        <v>209</v>
      </c>
      <c r="F51" s="16">
        <v>50</v>
      </c>
      <c r="G51" s="24">
        <v>10</v>
      </c>
    </row>
    <row r="52" spans="1:7" ht="12.75" customHeight="1" x14ac:dyDescent="0.2">
      <c r="A52" s="13" t="s">
        <v>232</v>
      </c>
      <c r="B52" s="101" t="s">
        <v>270</v>
      </c>
      <c r="C52" s="101" t="s">
        <v>375</v>
      </c>
      <c r="D52" s="18" t="s">
        <v>3</v>
      </c>
      <c r="E52" s="14">
        <v>210</v>
      </c>
      <c r="F52" s="16">
        <v>2000</v>
      </c>
      <c r="G52" s="24">
        <v>10</v>
      </c>
    </row>
    <row r="53" spans="1:7" ht="12.75" customHeight="1" x14ac:dyDescent="0.2">
      <c r="A53" s="13" t="s">
        <v>45</v>
      </c>
      <c r="B53" s="101" t="s">
        <v>270</v>
      </c>
      <c r="C53" s="101" t="s">
        <v>369</v>
      </c>
      <c r="D53" s="18" t="s">
        <v>3</v>
      </c>
      <c r="E53" s="14">
        <v>211</v>
      </c>
      <c r="F53" s="16">
        <v>1360</v>
      </c>
      <c r="G53" s="24">
        <v>10</v>
      </c>
    </row>
    <row r="54" spans="1:7" ht="12.75" customHeight="1" x14ac:dyDescent="0.2">
      <c r="A54" s="13" t="s">
        <v>46</v>
      </c>
      <c r="B54" s="101" t="s">
        <v>270</v>
      </c>
      <c r="C54" s="101" t="s">
        <v>376</v>
      </c>
      <c r="D54" s="18" t="s">
        <v>5</v>
      </c>
      <c r="E54" s="15">
        <v>212</v>
      </c>
      <c r="F54" s="16">
        <v>150</v>
      </c>
      <c r="G54" s="24">
        <v>8</v>
      </c>
    </row>
    <row r="55" spans="1:7" ht="12.75" customHeight="1" x14ac:dyDescent="0.2">
      <c r="A55" s="13" t="s">
        <v>47</v>
      </c>
      <c r="B55" s="101" t="s">
        <v>270</v>
      </c>
      <c r="C55" s="101" t="s">
        <v>377</v>
      </c>
      <c r="D55" s="18" t="s">
        <v>3</v>
      </c>
      <c r="E55" s="14">
        <v>213</v>
      </c>
      <c r="F55" s="16">
        <v>20</v>
      </c>
      <c r="G55" s="24">
        <v>10</v>
      </c>
    </row>
    <row r="56" spans="1:7" ht="12.75" customHeight="1" x14ac:dyDescent="0.2">
      <c r="A56" s="38" t="s">
        <v>172</v>
      </c>
      <c r="B56" s="52" t="s">
        <v>270</v>
      </c>
      <c r="C56" s="52" t="s">
        <v>378</v>
      </c>
      <c r="D56" s="65" t="s">
        <v>9</v>
      </c>
      <c r="E56" s="94">
        <v>214</v>
      </c>
      <c r="F56" s="53">
        <f>+'aiuole fiorite'!D8</f>
        <v>20</v>
      </c>
      <c r="G56" s="132" t="s">
        <v>322</v>
      </c>
    </row>
    <row r="57" spans="1:7" ht="12.75" customHeight="1" x14ac:dyDescent="0.2">
      <c r="A57" s="31" t="s">
        <v>218</v>
      </c>
      <c r="B57" s="52" t="s">
        <v>270</v>
      </c>
      <c r="C57" s="52" t="s">
        <v>379</v>
      </c>
      <c r="D57" s="65" t="s">
        <v>9</v>
      </c>
      <c r="E57" s="131">
        <v>215</v>
      </c>
      <c r="F57" s="53">
        <f>+'aiuole fiorite'!D31</f>
        <v>50</v>
      </c>
      <c r="G57" s="132" t="s">
        <v>322</v>
      </c>
    </row>
    <row r="58" spans="1:7" ht="12.75" customHeight="1" x14ac:dyDescent="0.2">
      <c r="A58" s="13" t="s">
        <v>233</v>
      </c>
      <c r="B58" s="101" t="s">
        <v>270</v>
      </c>
      <c r="C58" s="101" t="s">
        <v>380</v>
      </c>
      <c r="D58" s="18" t="s">
        <v>8</v>
      </c>
      <c r="E58" s="14">
        <v>216</v>
      </c>
      <c r="F58" s="16">
        <v>70</v>
      </c>
      <c r="G58" s="24">
        <v>10</v>
      </c>
    </row>
    <row r="59" spans="1:7" ht="12.75" customHeight="1" x14ac:dyDescent="0.2">
      <c r="A59" s="13" t="s">
        <v>234</v>
      </c>
      <c r="B59" s="101" t="s">
        <v>270</v>
      </c>
      <c r="C59" s="101" t="s">
        <v>381</v>
      </c>
      <c r="D59" s="18" t="s">
        <v>5</v>
      </c>
      <c r="E59" s="14">
        <v>217</v>
      </c>
      <c r="F59" s="16">
        <v>50</v>
      </c>
      <c r="G59" s="24">
        <v>8</v>
      </c>
    </row>
    <row r="60" spans="1:7" ht="12.75" customHeight="1" x14ac:dyDescent="0.2">
      <c r="A60" s="13" t="s">
        <v>382</v>
      </c>
      <c r="B60" s="101" t="s">
        <v>270</v>
      </c>
      <c r="C60" s="101" t="s">
        <v>379</v>
      </c>
      <c r="D60" s="18" t="s">
        <v>8</v>
      </c>
      <c r="E60" s="15">
        <v>218</v>
      </c>
      <c r="F60" s="16">
        <v>10</v>
      </c>
      <c r="G60" s="24">
        <v>10</v>
      </c>
    </row>
    <row r="61" spans="1:7" ht="12.75" customHeight="1" x14ac:dyDescent="0.2">
      <c r="A61" s="13" t="s">
        <v>252</v>
      </c>
      <c r="B61" s="101" t="s">
        <v>270</v>
      </c>
      <c r="C61" s="101" t="s">
        <v>359</v>
      </c>
      <c r="D61" s="18" t="s">
        <v>3</v>
      </c>
      <c r="E61" s="14">
        <v>219</v>
      </c>
      <c r="F61" s="16">
        <v>20</v>
      </c>
      <c r="G61" s="24">
        <v>10</v>
      </c>
    </row>
    <row r="62" spans="1:7" ht="12.75" customHeight="1" x14ac:dyDescent="0.2">
      <c r="A62" s="13" t="s">
        <v>251</v>
      </c>
      <c r="B62" s="101" t="s">
        <v>270</v>
      </c>
      <c r="C62" s="101" t="s">
        <v>383</v>
      </c>
      <c r="D62" s="18" t="s">
        <v>15</v>
      </c>
      <c r="E62" s="14">
        <v>220</v>
      </c>
      <c r="F62" s="16">
        <v>20</v>
      </c>
      <c r="G62" s="24">
        <v>2</v>
      </c>
    </row>
    <row r="63" spans="1:7" ht="12.75" customHeight="1" x14ac:dyDescent="0.2">
      <c r="A63" s="13" t="s">
        <v>48</v>
      </c>
      <c r="B63" s="101" t="s">
        <v>270</v>
      </c>
      <c r="C63" s="101" t="s">
        <v>359</v>
      </c>
      <c r="D63" s="18" t="s">
        <v>3</v>
      </c>
      <c r="E63" s="15">
        <v>221</v>
      </c>
      <c r="F63" s="16">
        <v>2637</v>
      </c>
      <c r="G63" s="24">
        <v>10</v>
      </c>
    </row>
    <row r="64" spans="1:7" ht="12.75" customHeight="1" x14ac:dyDescent="0.2">
      <c r="A64" s="13" t="s">
        <v>49</v>
      </c>
      <c r="B64" s="101" t="s">
        <v>270</v>
      </c>
      <c r="C64" s="101" t="s">
        <v>385</v>
      </c>
      <c r="D64" s="18" t="s">
        <v>8</v>
      </c>
      <c r="E64" s="14">
        <v>222</v>
      </c>
      <c r="F64" s="16">
        <v>50</v>
      </c>
      <c r="G64" s="24">
        <v>10</v>
      </c>
    </row>
    <row r="65" spans="1:7" ht="12.75" customHeight="1" x14ac:dyDescent="0.2">
      <c r="A65" s="13" t="s">
        <v>50</v>
      </c>
      <c r="B65" s="101" t="s">
        <v>270</v>
      </c>
      <c r="C65" s="101" t="s">
        <v>386</v>
      </c>
      <c r="D65" s="18" t="s">
        <v>4</v>
      </c>
      <c r="E65" s="14">
        <v>223</v>
      </c>
      <c r="F65" s="16">
        <v>6180</v>
      </c>
      <c r="G65" s="24">
        <v>10</v>
      </c>
    </row>
    <row r="66" spans="1:7" ht="12.75" customHeight="1" x14ac:dyDescent="0.2">
      <c r="A66" s="13" t="s">
        <v>51</v>
      </c>
      <c r="B66" s="101" t="s">
        <v>270</v>
      </c>
      <c r="C66" s="101" t="s">
        <v>388</v>
      </c>
      <c r="D66" s="18" t="s">
        <v>5</v>
      </c>
      <c r="E66" s="15">
        <v>224</v>
      </c>
      <c r="F66" s="16">
        <v>1200</v>
      </c>
      <c r="G66" s="24">
        <v>8</v>
      </c>
    </row>
    <row r="67" spans="1:7" ht="12.75" customHeight="1" x14ac:dyDescent="0.2">
      <c r="A67" s="13" t="s">
        <v>52</v>
      </c>
      <c r="B67" s="101" t="s">
        <v>270</v>
      </c>
      <c r="C67" s="101" t="s">
        <v>387</v>
      </c>
      <c r="D67" s="18" t="s">
        <v>12</v>
      </c>
      <c r="E67" s="14">
        <v>225</v>
      </c>
      <c r="F67" s="16">
        <v>800</v>
      </c>
      <c r="G67" s="24">
        <v>10</v>
      </c>
    </row>
    <row r="68" spans="1:7" ht="12.75" customHeight="1" x14ac:dyDescent="0.2">
      <c r="A68" s="13" t="s">
        <v>53</v>
      </c>
      <c r="B68" s="101" t="s">
        <v>270</v>
      </c>
      <c r="C68" s="101" t="s">
        <v>389</v>
      </c>
      <c r="D68" s="18" t="s">
        <v>3</v>
      </c>
      <c r="E68" s="14">
        <v>226</v>
      </c>
      <c r="F68" s="16">
        <v>472</v>
      </c>
      <c r="G68" s="24">
        <v>10</v>
      </c>
    </row>
    <row r="69" spans="1:7" ht="12.75" customHeight="1" x14ac:dyDescent="0.2">
      <c r="A69" s="13" t="s">
        <v>54</v>
      </c>
      <c r="B69" s="101" t="s">
        <v>270</v>
      </c>
      <c r="C69" s="101" t="s">
        <v>389</v>
      </c>
      <c r="D69" s="18" t="s">
        <v>12</v>
      </c>
      <c r="E69" s="15">
        <v>227</v>
      </c>
      <c r="F69" s="16">
        <v>100</v>
      </c>
      <c r="G69" s="24">
        <v>10</v>
      </c>
    </row>
    <row r="70" spans="1:7" ht="12.75" customHeight="1" x14ac:dyDescent="0.2">
      <c r="A70" s="13" t="s">
        <v>390</v>
      </c>
      <c r="B70" s="101" t="s">
        <v>270</v>
      </c>
      <c r="C70" s="101" t="s">
        <v>391</v>
      </c>
      <c r="D70" s="18" t="s">
        <v>3</v>
      </c>
      <c r="E70" s="14">
        <v>228</v>
      </c>
      <c r="F70" s="16">
        <v>1500</v>
      </c>
      <c r="G70" s="24">
        <v>10</v>
      </c>
    </row>
    <row r="71" spans="1:7" ht="12.75" customHeight="1" x14ac:dyDescent="0.2">
      <c r="A71" s="13" t="s">
        <v>55</v>
      </c>
      <c r="B71" s="101" t="s">
        <v>270</v>
      </c>
      <c r="C71" s="101" t="s">
        <v>393</v>
      </c>
      <c r="D71" s="18" t="s">
        <v>8</v>
      </c>
      <c r="E71" s="14">
        <v>229</v>
      </c>
      <c r="F71" s="16">
        <v>295</v>
      </c>
      <c r="G71" s="24">
        <v>10</v>
      </c>
    </row>
    <row r="72" spans="1:7" ht="12.75" customHeight="1" x14ac:dyDescent="0.2">
      <c r="A72" s="13" t="s">
        <v>163</v>
      </c>
      <c r="B72" s="101" t="s">
        <v>270</v>
      </c>
      <c r="C72" s="101" t="s">
        <v>393</v>
      </c>
      <c r="D72" s="18" t="s">
        <v>4</v>
      </c>
      <c r="E72" s="15">
        <v>230</v>
      </c>
      <c r="F72" s="16">
        <v>17920</v>
      </c>
      <c r="G72" s="24">
        <v>8</v>
      </c>
    </row>
    <row r="73" spans="1:7" ht="12.75" customHeight="1" x14ac:dyDescent="0.2">
      <c r="A73" s="13" t="s">
        <v>30</v>
      </c>
      <c r="B73" s="101" t="s">
        <v>270</v>
      </c>
      <c r="C73" s="101" t="s">
        <v>393</v>
      </c>
      <c r="D73" s="18" t="s">
        <v>3</v>
      </c>
      <c r="E73" s="14">
        <v>231</v>
      </c>
      <c r="F73" s="16">
        <v>5590</v>
      </c>
      <c r="G73" s="24">
        <v>10</v>
      </c>
    </row>
    <row r="74" spans="1:7" ht="12.75" customHeight="1" x14ac:dyDescent="0.2">
      <c r="A74" s="13" t="s">
        <v>161</v>
      </c>
      <c r="B74" s="101" t="s">
        <v>270</v>
      </c>
      <c r="C74" s="101" t="s">
        <v>393</v>
      </c>
      <c r="D74" s="18" t="s">
        <v>3</v>
      </c>
      <c r="E74" s="14">
        <v>232</v>
      </c>
      <c r="F74" s="16">
        <v>34000</v>
      </c>
      <c r="G74" s="24">
        <v>5</v>
      </c>
    </row>
    <row r="75" spans="1:7" ht="12.75" customHeight="1" x14ac:dyDescent="0.2">
      <c r="A75" s="13" t="s">
        <v>56</v>
      </c>
      <c r="B75" s="101" t="s">
        <v>270</v>
      </c>
      <c r="C75" s="101" t="s">
        <v>384</v>
      </c>
      <c r="D75" s="18" t="s">
        <v>4</v>
      </c>
      <c r="E75" s="15">
        <v>233</v>
      </c>
      <c r="F75" s="16">
        <v>1500</v>
      </c>
      <c r="G75" s="24">
        <v>10</v>
      </c>
    </row>
    <row r="76" spans="1:7" ht="12.75" customHeight="1" x14ac:dyDescent="0.2">
      <c r="A76" s="20" t="s">
        <v>32</v>
      </c>
      <c r="B76" s="101" t="s">
        <v>270</v>
      </c>
      <c r="C76" s="101" t="s">
        <v>384</v>
      </c>
      <c r="D76" s="25" t="s">
        <v>15</v>
      </c>
      <c r="E76" s="14">
        <v>234</v>
      </c>
      <c r="F76" s="16">
        <v>200</v>
      </c>
      <c r="G76" s="24">
        <v>3</v>
      </c>
    </row>
    <row r="77" spans="1:7" ht="12.75" customHeight="1" x14ac:dyDescent="0.2">
      <c r="A77" s="13" t="s">
        <v>57</v>
      </c>
      <c r="B77" s="101" t="s">
        <v>270</v>
      </c>
      <c r="C77" s="101" t="s">
        <v>392</v>
      </c>
      <c r="D77" s="18" t="s">
        <v>5</v>
      </c>
      <c r="E77" s="14">
        <v>235</v>
      </c>
      <c r="F77" s="16">
        <v>700</v>
      </c>
      <c r="G77" s="24">
        <v>8</v>
      </c>
    </row>
    <row r="78" spans="1:7" ht="12.75" customHeight="1" x14ac:dyDescent="0.2">
      <c r="A78" s="13" t="s">
        <v>23</v>
      </c>
      <c r="B78" s="101" t="s">
        <v>270</v>
      </c>
      <c r="C78" s="101" t="s">
        <v>394</v>
      </c>
      <c r="D78" s="18" t="s">
        <v>4</v>
      </c>
      <c r="E78" s="15">
        <v>236</v>
      </c>
      <c r="F78" s="16">
        <v>3700</v>
      </c>
      <c r="G78" s="24">
        <v>10</v>
      </c>
    </row>
    <row r="79" spans="1:7" ht="12.75" customHeight="1" x14ac:dyDescent="0.2">
      <c r="A79" s="13" t="s">
        <v>58</v>
      </c>
      <c r="B79" s="101" t="s">
        <v>270</v>
      </c>
      <c r="C79" s="101" t="s">
        <v>395</v>
      </c>
      <c r="D79" s="18" t="s">
        <v>4</v>
      </c>
      <c r="E79" s="14">
        <v>237</v>
      </c>
      <c r="F79" s="16">
        <v>3200</v>
      </c>
      <c r="G79" s="24">
        <v>10</v>
      </c>
    </row>
    <row r="80" spans="1:7" ht="12.75" customHeight="1" x14ac:dyDescent="0.2">
      <c r="A80" s="13" t="s">
        <v>59</v>
      </c>
      <c r="B80" s="101" t="s">
        <v>270</v>
      </c>
      <c r="C80" s="101" t="s">
        <v>396</v>
      </c>
      <c r="D80" s="18" t="s">
        <v>4</v>
      </c>
      <c r="E80" s="14">
        <v>238</v>
      </c>
      <c r="F80" s="16">
        <v>6685</v>
      </c>
      <c r="G80" s="24">
        <v>10</v>
      </c>
    </row>
    <row r="81" spans="1:7" ht="12.75" customHeight="1" x14ac:dyDescent="0.2">
      <c r="A81" s="20" t="s">
        <v>60</v>
      </c>
      <c r="B81" s="101" t="s">
        <v>270</v>
      </c>
      <c r="C81" s="101" t="s">
        <v>396</v>
      </c>
      <c r="D81" s="25" t="s">
        <v>15</v>
      </c>
      <c r="E81" s="15">
        <v>239</v>
      </c>
      <c r="F81" s="16">
        <v>90</v>
      </c>
      <c r="G81" s="24">
        <v>2</v>
      </c>
    </row>
    <row r="82" spans="1:7" ht="12.75" customHeight="1" x14ac:dyDescent="0.2">
      <c r="A82" s="22" t="s">
        <v>88</v>
      </c>
      <c r="B82" s="101" t="s">
        <v>270</v>
      </c>
      <c r="C82" s="101" t="s">
        <v>397</v>
      </c>
      <c r="D82" s="54" t="s">
        <v>3</v>
      </c>
      <c r="E82" s="14">
        <v>240</v>
      </c>
      <c r="F82" s="55">
        <v>2444</v>
      </c>
      <c r="G82" s="24">
        <v>10</v>
      </c>
    </row>
    <row r="83" spans="1:7" ht="12.75" customHeight="1" x14ac:dyDescent="0.2">
      <c r="A83" s="22" t="s">
        <v>87</v>
      </c>
      <c r="B83" s="101" t="s">
        <v>270</v>
      </c>
      <c r="C83" s="101" t="s">
        <v>401</v>
      </c>
      <c r="D83" s="54" t="s">
        <v>10</v>
      </c>
      <c r="E83" s="15">
        <v>244</v>
      </c>
      <c r="F83" s="55">
        <v>3600</v>
      </c>
      <c r="G83" s="24">
        <v>8</v>
      </c>
    </row>
    <row r="84" spans="1:7" ht="12.75" customHeight="1" x14ac:dyDescent="0.2">
      <c r="A84" s="22" t="s">
        <v>217</v>
      </c>
      <c r="B84" s="101" t="s">
        <v>270</v>
      </c>
      <c r="C84" s="101" t="s">
        <v>402</v>
      </c>
      <c r="D84" s="54" t="s">
        <v>10</v>
      </c>
      <c r="E84" s="14">
        <v>245</v>
      </c>
      <c r="F84" s="55">
        <v>500</v>
      </c>
      <c r="G84" s="24">
        <v>8</v>
      </c>
    </row>
    <row r="85" spans="1:7" ht="12.75" customHeight="1" x14ac:dyDescent="0.2">
      <c r="A85" s="13" t="s">
        <v>235</v>
      </c>
      <c r="B85" s="101" t="s">
        <v>270</v>
      </c>
      <c r="C85" s="101" t="s">
        <v>398</v>
      </c>
      <c r="D85" s="18" t="s">
        <v>5</v>
      </c>
      <c r="E85" s="14">
        <v>241</v>
      </c>
      <c r="F85" s="16">
        <v>1000</v>
      </c>
      <c r="G85" s="24">
        <v>8</v>
      </c>
    </row>
    <row r="86" spans="1:7" ht="12.75" customHeight="1" x14ac:dyDescent="0.2">
      <c r="A86" s="13" t="s">
        <v>240</v>
      </c>
      <c r="B86" s="101" t="s">
        <v>270</v>
      </c>
      <c r="C86" s="101" t="s">
        <v>399</v>
      </c>
      <c r="D86" s="18" t="s">
        <v>3</v>
      </c>
      <c r="E86" s="14">
        <v>242</v>
      </c>
      <c r="F86" s="16">
        <v>800</v>
      </c>
      <c r="G86" s="24">
        <v>8</v>
      </c>
    </row>
    <row r="87" spans="1:7" ht="12.75" customHeight="1" x14ac:dyDescent="0.2">
      <c r="A87" s="13" t="s">
        <v>86</v>
      </c>
      <c r="B87" s="101" t="s">
        <v>270</v>
      </c>
      <c r="C87" s="101" t="s">
        <v>400</v>
      </c>
      <c r="D87" s="18" t="s">
        <v>12</v>
      </c>
      <c r="E87" s="14">
        <v>243</v>
      </c>
      <c r="F87" s="16">
        <v>1000</v>
      </c>
      <c r="G87" s="24">
        <v>8</v>
      </c>
    </row>
    <row r="88" spans="1:7" ht="12.75" customHeight="1" x14ac:dyDescent="0.2">
      <c r="A88" s="22" t="s">
        <v>13</v>
      </c>
      <c r="B88" s="101" t="s">
        <v>270</v>
      </c>
      <c r="C88" s="101" t="s">
        <v>403</v>
      </c>
      <c r="D88" s="18" t="s">
        <v>3</v>
      </c>
      <c r="E88" s="14">
        <v>246</v>
      </c>
      <c r="F88" s="16">
        <v>4400</v>
      </c>
      <c r="G88" s="24">
        <v>8</v>
      </c>
    </row>
    <row r="89" spans="1:7" ht="12.75" customHeight="1" x14ac:dyDescent="0.2">
      <c r="A89" s="93" t="s">
        <v>180</v>
      </c>
      <c r="B89" s="52" t="s">
        <v>270</v>
      </c>
      <c r="C89" s="52" t="s">
        <v>400</v>
      </c>
      <c r="D89" s="65" t="s">
        <v>9</v>
      </c>
      <c r="E89" s="131">
        <v>247</v>
      </c>
      <c r="F89" s="108">
        <f>+'aiuole fiorite'!D16</f>
        <v>850</v>
      </c>
      <c r="G89" s="35">
        <v>14</v>
      </c>
    </row>
    <row r="90" spans="1:7" ht="12.75" customHeight="1" x14ac:dyDescent="0.2">
      <c r="A90" s="13" t="s">
        <v>89</v>
      </c>
      <c r="B90" s="101" t="s">
        <v>270</v>
      </c>
      <c r="C90" s="101" t="s">
        <v>404</v>
      </c>
      <c r="D90" s="18" t="s">
        <v>12</v>
      </c>
      <c r="E90" s="14">
        <v>248</v>
      </c>
      <c r="F90" s="16">
        <v>800</v>
      </c>
      <c r="G90" s="24">
        <v>8</v>
      </c>
    </row>
    <row r="91" spans="1:7" ht="12.75" customHeight="1" x14ac:dyDescent="0.2">
      <c r="A91" s="13" t="s">
        <v>90</v>
      </c>
      <c r="B91" s="101" t="s">
        <v>270</v>
      </c>
      <c r="C91" s="101" t="s">
        <v>405</v>
      </c>
      <c r="D91" s="18" t="s">
        <v>3</v>
      </c>
      <c r="E91" s="14">
        <v>249</v>
      </c>
      <c r="F91" s="16">
        <v>1000</v>
      </c>
      <c r="G91" s="24">
        <v>8</v>
      </c>
    </row>
    <row r="92" spans="1:7" ht="12.75" customHeight="1" x14ac:dyDescent="0.2">
      <c r="A92" s="13" t="s">
        <v>91</v>
      </c>
      <c r="B92" s="101" t="s">
        <v>270</v>
      </c>
      <c r="C92" s="101" t="s">
        <v>405</v>
      </c>
      <c r="D92" s="18" t="s">
        <v>3</v>
      </c>
      <c r="E92" s="15">
        <v>250</v>
      </c>
      <c r="F92" s="16">
        <v>700</v>
      </c>
      <c r="G92" s="24">
        <v>8</v>
      </c>
    </row>
    <row r="93" spans="1:7" ht="12.75" customHeight="1" x14ac:dyDescent="0.2">
      <c r="A93" s="22" t="s">
        <v>92</v>
      </c>
      <c r="B93" s="101" t="s">
        <v>270</v>
      </c>
      <c r="C93" s="101" t="s">
        <v>406</v>
      </c>
      <c r="D93" s="18" t="s">
        <v>3</v>
      </c>
      <c r="E93" s="14">
        <v>251</v>
      </c>
      <c r="F93" s="16">
        <v>6930</v>
      </c>
      <c r="G93" s="24">
        <v>8</v>
      </c>
    </row>
    <row r="94" spans="1:7" ht="12.75" customHeight="1" x14ac:dyDescent="0.2">
      <c r="A94" s="13" t="s">
        <v>20</v>
      </c>
      <c r="B94" s="101" t="s">
        <v>270</v>
      </c>
      <c r="C94" s="101" t="s">
        <v>407</v>
      </c>
      <c r="D94" s="18" t="s">
        <v>10</v>
      </c>
      <c r="E94" s="14">
        <v>252</v>
      </c>
      <c r="F94" s="16">
        <v>2100</v>
      </c>
      <c r="G94" s="24">
        <v>8</v>
      </c>
    </row>
    <row r="95" spans="1:7" ht="12.75" customHeight="1" x14ac:dyDescent="0.2">
      <c r="A95" s="13" t="s">
        <v>14</v>
      </c>
      <c r="B95" s="101" t="s">
        <v>270</v>
      </c>
      <c r="C95" s="101" t="s">
        <v>407</v>
      </c>
      <c r="D95" s="18" t="s">
        <v>10</v>
      </c>
      <c r="E95" s="15">
        <v>253</v>
      </c>
      <c r="F95" s="16">
        <v>400</v>
      </c>
      <c r="G95" s="24">
        <v>2</v>
      </c>
    </row>
    <row r="96" spans="1:7" ht="12.75" customHeight="1" x14ac:dyDescent="0.2">
      <c r="A96" s="13" t="s">
        <v>93</v>
      </c>
      <c r="B96" s="101" t="s">
        <v>270</v>
      </c>
      <c r="C96" s="101" t="s">
        <v>408</v>
      </c>
      <c r="D96" s="18" t="s">
        <v>3</v>
      </c>
      <c r="E96" s="14">
        <v>254</v>
      </c>
      <c r="F96" s="16">
        <v>2700</v>
      </c>
      <c r="G96" s="24">
        <v>8</v>
      </c>
    </row>
    <row r="97" spans="1:7" ht="12.75" customHeight="1" x14ac:dyDescent="0.2">
      <c r="A97" s="13" t="s">
        <v>241</v>
      </c>
      <c r="B97" s="101" t="s">
        <v>270</v>
      </c>
      <c r="C97" s="101" t="s">
        <v>409</v>
      </c>
      <c r="D97" s="18" t="s">
        <v>3</v>
      </c>
      <c r="E97" s="14">
        <v>255</v>
      </c>
      <c r="F97" s="16">
        <v>16000</v>
      </c>
      <c r="G97" s="24">
        <v>4</v>
      </c>
    </row>
    <row r="98" spans="1:7" ht="12.75" customHeight="1" x14ac:dyDescent="0.2">
      <c r="A98" s="13" t="s">
        <v>0</v>
      </c>
      <c r="B98" s="101" t="s">
        <v>271</v>
      </c>
      <c r="C98" s="101" t="s">
        <v>410</v>
      </c>
      <c r="D98" s="18" t="s">
        <v>2</v>
      </c>
      <c r="E98" s="14">
        <v>401</v>
      </c>
      <c r="F98" s="16">
        <v>16000</v>
      </c>
      <c r="G98" s="24">
        <v>10</v>
      </c>
    </row>
    <row r="99" spans="1:7" ht="12.75" customHeight="1" x14ac:dyDescent="0.2">
      <c r="A99" s="20" t="s">
        <v>239</v>
      </c>
      <c r="B99" s="101" t="s">
        <v>271</v>
      </c>
      <c r="C99" s="101" t="s">
        <v>410</v>
      </c>
      <c r="D99" s="25" t="s">
        <v>15</v>
      </c>
      <c r="E99" s="21">
        <v>402</v>
      </c>
      <c r="F99" s="16">
        <v>180</v>
      </c>
      <c r="G99" s="24">
        <v>3</v>
      </c>
    </row>
    <row r="100" spans="1:7" ht="12.75" customHeight="1" x14ac:dyDescent="0.2">
      <c r="A100" s="13" t="s">
        <v>73</v>
      </c>
      <c r="B100" s="101" t="s">
        <v>271</v>
      </c>
      <c r="C100" s="101" t="s">
        <v>410</v>
      </c>
      <c r="D100" s="18" t="s">
        <v>5</v>
      </c>
      <c r="E100" s="14">
        <v>403</v>
      </c>
      <c r="F100" s="16">
        <v>1000</v>
      </c>
      <c r="G100" s="24">
        <v>8</v>
      </c>
    </row>
    <row r="101" spans="1:7" ht="12.75" customHeight="1" x14ac:dyDescent="0.2">
      <c r="A101" s="13" t="s">
        <v>74</v>
      </c>
      <c r="B101" s="101" t="s">
        <v>271</v>
      </c>
      <c r="C101" s="101" t="s">
        <v>411</v>
      </c>
      <c r="D101" s="18" t="s">
        <v>5</v>
      </c>
      <c r="E101" s="14">
        <v>404</v>
      </c>
      <c r="F101" s="16">
        <v>4000</v>
      </c>
      <c r="G101" s="24">
        <v>8</v>
      </c>
    </row>
    <row r="102" spans="1:7" ht="12.75" customHeight="1" x14ac:dyDescent="0.2">
      <c r="A102" s="13" t="s">
        <v>134</v>
      </c>
      <c r="B102" s="101" t="s">
        <v>271</v>
      </c>
      <c r="C102" s="101" t="s">
        <v>422</v>
      </c>
      <c r="D102" s="18" t="s">
        <v>3</v>
      </c>
      <c r="E102" s="14">
        <v>434</v>
      </c>
      <c r="F102" s="16">
        <v>400</v>
      </c>
      <c r="G102" s="24">
        <v>8</v>
      </c>
    </row>
    <row r="103" spans="1:7" ht="12.75" customHeight="1" x14ac:dyDescent="0.2">
      <c r="A103" s="13" t="s">
        <v>75</v>
      </c>
      <c r="B103" s="101" t="s">
        <v>271</v>
      </c>
      <c r="C103" s="101" t="s">
        <v>410</v>
      </c>
      <c r="D103" s="18" t="s">
        <v>4</v>
      </c>
      <c r="E103" s="107">
        <v>405</v>
      </c>
      <c r="F103" s="16">
        <v>2400</v>
      </c>
      <c r="G103" s="24">
        <v>10</v>
      </c>
    </row>
    <row r="104" spans="1:7" ht="12.75" customHeight="1" x14ac:dyDescent="0.2">
      <c r="A104" s="57" t="s">
        <v>133</v>
      </c>
      <c r="B104" s="101" t="s">
        <v>271</v>
      </c>
      <c r="C104" s="101" t="s">
        <v>410</v>
      </c>
      <c r="D104" s="18" t="s">
        <v>10</v>
      </c>
      <c r="E104" s="67">
        <v>433</v>
      </c>
      <c r="F104" s="109">
        <v>3160</v>
      </c>
      <c r="G104" s="24">
        <v>8</v>
      </c>
    </row>
    <row r="105" spans="1:7" ht="12.75" customHeight="1" x14ac:dyDescent="0.2">
      <c r="A105" s="13" t="s">
        <v>76</v>
      </c>
      <c r="B105" s="101" t="s">
        <v>271</v>
      </c>
      <c r="C105" s="101" t="s">
        <v>412</v>
      </c>
      <c r="D105" s="18" t="s">
        <v>4</v>
      </c>
      <c r="E105" s="19">
        <v>406</v>
      </c>
      <c r="F105" s="16">
        <v>8000</v>
      </c>
      <c r="G105" s="24">
        <v>10</v>
      </c>
    </row>
    <row r="106" spans="1:7" ht="12.75" customHeight="1" x14ac:dyDescent="0.2">
      <c r="A106" s="13" t="s">
        <v>77</v>
      </c>
      <c r="B106" s="101" t="s">
        <v>271</v>
      </c>
      <c r="C106" s="101" t="s">
        <v>413</v>
      </c>
      <c r="D106" s="18" t="s">
        <v>4</v>
      </c>
      <c r="E106" s="14">
        <v>407</v>
      </c>
      <c r="F106" s="16">
        <v>2000</v>
      </c>
      <c r="G106" s="24">
        <v>10</v>
      </c>
    </row>
    <row r="107" spans="1:7" ht="12.75" customHeight="1" x14ac:dyDescent="0.2">
      <c r="A107" s="73" t="s">
        <v>21</v>
      </c>
      <c r="B107" s="100" t="s">
        <v>271</v>
      </c>
      <c r="C107" s="100" t="s">
        <v>415</v>
      </c>
      <c r="D107" s="61" t="s">
        <v>5</v>
      </c>
      <c r="E107" s="67">
        <v>409</v>
      </c>
      <c r="F107" s="62">
        <v>17700</v>
      </c>
      <c r="G107" s="24">
        <v>8</v>
      </c>
    </row>
    <row r="108" spans="1:7" ht="12.75" customHeight="1" x14ac:dyDescent="0.2">
      <c r="A108" s="13" t="s">
        <v>22</v>
      </c>
      <c r="B108" s="100" t="s">
        <v>271</v>
      </c>
      <c r="C108" s="100" t="s">
        <v>415</v>
      </c>
      <c r="D108" s="18" t="s">
        <v>5</v>
      </c>
      <c r="E108" s="14">
        <v>410</v>
      </c>
      <c r="F108" s="16">
        <v>500</v>
      </c>
      <c r="G108" s="24">
        <v>8</v>
      </c>
    </row>
    <row r="109" spans="1:7" ht="12.75" customHeight="1" x14ac:dyDescent="0.2">
      <c r="A109" s="13" t="s">
        <v>130</v>
      </c>
      <c r="B109" s="101" t="s">
        <v>271</v>
      </c>
      <c r="C109" s="101" t="s">
        <v>429</v>
      </c>
      <c r="D109" s="18" t="s">
        <v>3</v>
      </c>
      <c r="E109" s="14">
        <v>427</v>
      </c>
      <c r="F109" s="82">
        <v>4900</v>
      </c>
      <c r="G109" s="24">
        <v>8</v>
      </c>
    </row>
    <row r="110" spans="1:7" ht="12.75" customHeight="1" x14ac:dyDescent="0.2">
      <c r="A110" s="13" t="s">
        <v>301</v>
      </c>
      <c r="B110" s="100" t="s">
        <v>271</v>
      </c>
      <c r="C110" s="100" t="s">
        <v>414</v>
      </c>
      <c r="D110" s="18" t="s">
        <v>3</v>
      </c>
      <c r="E110" s="14">
        <v>411</v>
      </c>
      <c r="F110" s="16">
        <v>400</v>
      </c>
      <c r="G110" s="24">
        <v>8</v>
      </c>
    </row>
    <row r="111" spans="1:7" ht="12.75" customHeight="1" x14ac:dyDescent="0.2">
      <c r="A111" s="93" t="s">
        <v>266</v>
      </c>
      <c r="B111" s="52" t="s">
        <v>271</v>
      </c>
      <c r="C111" s="52" t="s">
        <v>414</v>
      </c>
      <c r="D111" s="65" t="s">
        <v>5</v>
      </c>
      <c r="E111" s="134">
        <v>408</v>
      </c>
      <c r="F111" s="95">
        <v>3200</v>
      </c>
      <c r="G111" s="35">
        <v>14</v>
      </c>
    </row>
    <row r="112" spans="1:7" ht="12.75" customHeight="1" x14ac:dyDescent="0.2">
      <c r="A112" s="13" t="s">
        <v>137</v>
      </c>
      <c r="B112" s="100" t="s">
        <v>271</v>
      </c>
      <c r="C112" s="100" t="s">
        <v>416</v>
      </c>
      <c r="D112" s="18" t="s">
        <v>3</v>
      </c>
      <c r="E112" s="21">
        <v>412</v>
      </c>
      <c r="F112" s="16">
        <v>1477</v>
      </c>
      <c r="G112" s="24">
        <v>10</v>
      </c>
    </row>
    <row r="113" spans="1:7" ht="12.75" customHeight="1" x14ac:dyDescent="0.2">
      <c r="A113" s="13" t="s">
        <v>135</v>
      </c>
      <c r="B113" s="101" t="s">
        <v>271</v>
      </c>
      <c r="C113" s="100" t="s">
        <v>417</v>
      </c>
      <c r="D113" s="18" t="s">
        <v>3</v>
      </c>
      <c r="E113" s="67">
        <v>413</v>
      </c>
      <c r="F113" s="16">
        <v>1000</v>
      </c>
      <c r="G113" s="24">
        <v>8</v>
      </c>
    </row>
    <row r="114" spans="1:7" ht="12.75" customHeight="1" x14ac:dyDescent="0.2">
      <c r="A114" s="13" t="s">
        <v>136</v>
      </c>
      <c r="B114" s="101" t="s">
        <v>271</v>
      </c>
      <c r="C114" s="101" t="s">
        <v>416</v>
      </c>
      <c r="D114" s="18" t="s">
        <v>12</v>
      </c>
      <c r="E114" s="14">
        <v>414</v>
      </c>
      <c r="F114" s="16">
        <v>400</v>
      </c>
      <c r="G114" s="24">
        <v>8</v>
      </c>
    </row>
    <row r="115" spans="1:7" ht="12.75" customHeight="1" x14ac:dyDescent="0.2">
      <c r="A115" s="13" t="s">
        <v>220</v>
      </c>
      <c r="B115" s="101" t="s">
        <v>271</v>
      </c>
      <c r="C115" s="101" t="s">
        <v>416</v>
      </c>
      <c r="D115" s="18" t="s">
        <v>10</v>
      </c>
      <c r="E115" s="14">
        <v>415</v>
      </c>
      <c r="F115" s="111">
        <v>500</v>
      </c>
      <c r="G115" s="28">
        <v>4</v>
      </c>
    </row>
    <row r="116" spans="1:7" ht="12.75" customHeight="1" x14ac:dyDescent="0.2">
      <c r="A116" s="13" t="s">
        <v>302</v>
      </c>
      <c r="B116" s="100" t="s">
        <v>271</v>
      </c>
      <c r="C116" s="100" t="s">
        <v>418</v>
      </c>
      <c r="D116" s="18" t="s">
        <v>3</v>
      </c>
      <c r="E116" s="21">
        <v>416</v>
      </c>
      <c r="F116" s="16">
        <v>4200</v>
      </c>
      <c r="G116" s="24">
        <v>8</v>
      </c>
    </row>
    <row r="117" spans="1:7" ht="12.75" customHeight="1" x14ac:dyDescent="0.2">
      <c r="A117" s="13" t="s">
        <v>121</v>
      </c>
      <c r="B117" s="100" t="s">
        <v>271</v>
      </c>
      <c r="C117" s="100" t="s">
        <v>420</v>
      </c>
      <c r="D117" s="18" t="s">
        <v>3</v>
      </c>
      <c r="E117" s="67">
        <v>417</v>
      </c>
      <c r="F117" s="16">
        <v>1000</v>
      </c>
      <c r="G117" s="24">
        <v>8</v>
      </c>
    </row>
    <row r="118" spans="1:7" ht="12.75" customHeight="1" x14ac:dyDescent="0.2">
      <c r="A118" s="57" t="s">
        <v>122</v>
      </c>
      <c r="B118" s="100" t="s">
        <v>271</v>
      </c>
      <c r="C118" s="100" t="s">
        <v>420</v>
      </c>
      <c r="D118" s="18" t="s">
        <v>5</v>
      </c>
      <c r="E118" s="14">
        <v>418</v>
      </c>
      <c r="F118" s="110">
        <v>1335</v>
      </c>
      <c r="G118" s="24">
        <v>8</v>
      </c>
    </row>
    <row r="119" spans="1:7" ht="12.75" customHeight="1" x14ac:dyDescent="0.2">
      <c r="A119" s="20" t="s">
        <v>123</v>
      </c>
      <c r="B119" s="100" t="s">
        <v>271</v>
      </c>
      <c r="C119" s="100" t="s">
        <v>420</v>
      </c>
      <c r="D119" s="29" t="s">
        <v>15</v>
      </c>
      <c r="E119" s="14">
        <v>419</v>
      </c>
      <c r="F119" s="30">
        <v>30</v>
      </c>
      <c r="G119" s="28">
        <v>2</v>
      </c>
    </row>
    <row r="120" spans="1:7" ht="12.75" customHeight="1" x14ac:dyDescent="0.2">
      <c r="A120" s="13" t="s">
        <v>124</v>
      </c>
      <c r="B120" s="100" t="s">
        <v>271</v>
      </c>
      <c r="C120" s="100" t="s">
        <v>421</v>
      </c>
      <c r="D120" s="18" t="s">
        <v>3</v>
      </c>
      <c r="E120" s="21">
        <v>420</v>
      </c>
      <c r="F120" s="16">
        <v>1000</v>
      </c>
      <c r="G120" s="24">
        <v>8</v>
      </c>
    </row>
    <row r="121" spans="1:7" ht="12.75" customHeight="1" x14ac:dyDescent="0.2">
      <c r="A121" s="93" t="s">
        <v>184</v>
      </c>
      <c r="B121" s="129" t="s">
        <v>271</v>
      </c>
      <c r="C121" s="129" t="s">
        <v>418</v>
      </c>
      <c r="D121" s="65" t="s">
        <v>9</v>
      </c>
      <c r="E121" s="130">
        <v>421</v>
      </c>
      <c r="F121" s="108">
        <f>+'aiuole fiorite'!D20</f>
        <v>300</v>
      </c>
      <c r="G121" s="35">
        <v>14</v>
      </c>
    </row>
    <row r="122" spans="1:7" ht="12.75" customHeight="1" x14ac:dyDescent="0.2">
      <c r="A122" s="13" t="s">
        <v>125</v>
      </c>
      <c r="B122" s="100" t="s">
        <v>271</v>
      </c>
      <c r="C122" s="100" t="s">
        <v>418</v>
      </c>
      <c r="D122" s="18" t="s">
        <v>8</v>
      </c>
      <c r="E122" s="14">
        <v>422</v>
      </c>
      <c r="F122" s="16">
        <v>1000</v>
      </c>
      <c r="G122" s="24">
        <v>8</v>
      </c>
    </row>
    <row r="123" spans="1:7" ht="12.75" customHeight="1" x14ac:dyDescent="0.2">
      <c r="A123" s="13" t="s">
        <v>126</v>
      </c>
      <c r="B123" s="100" t="s">
        <v>271</v>
      </c>
      <c r="C123" s="100" t="s">
        <v>418</v>
      </c>
      <c r="D123" s="18" t="s">
        <v>3</v>
      </c>
      <c r="E123" s="14">
        <v>423</v>
      </c>
      <c r="F123" s="16">
        <v>250</v>
      </c>
      <c r="G123" s="24">
        <v>8</v>
      </c>
    </row>
    <row r="124" spans="1:7" ht="12.75" customHeight="1" x14ac:dyDescent="0.2">
      <c r="A124" s="22" t="s">
        <v>127</v>
      </c>
      <c r="B124" s="100" t="s">
        <v>271</v>
      </c>
      <c r="C124" s="100" t="s">
        <v>419</v>
      </c>
      <c r="D124" s="18" t="s">
        <v>3</v>
      </c>
      <c r="E124" s="21">
        <v>424</v>
      </c>
      <c r="F124" s="16">
        <v>1500</v>
      </c>
      <c r="G124" s="24">
        <v>8</v>
      </c>
    </row>
    <row r="125" spans="1:7" ht="12.75" customHeight="1" x14ac:dyDescent="0.2">
      <c r="A125" s="20" t="s">
        <v>128</v>
      </c>
      <c r="B125" s="100" t="s">
        <v>271</v>
      </c>
      <c r="C125" s="100" t="s">
        <v>419</v>
      </c>
      <c r="D125" s="29" t="s">
        <v>15</v>
      </c>
      <c r="E125" s="67">
        <v>425</v>
      </c>
      <c r="F125" s="30">
        <v>37</v>
      </c>
      <c r="G125" s="28">
        <v>2</v>
      </c>
    </row>
    <row r="126" spans="1:7" ht="12.75" customHeight="1" x14ac:dyDescent="0.2">
      <c r="A126" s="22" t="s">
        <v>129</v>
      </c>
      <c r="B126" s="100" t="s">
        <v>271</v>
      </c>
      <c r="C126" s="100" t="s">
        <v>419</v>
      </c>
      <c r="D126" s="18" t="s">
        <v>10</v>
      </c>
      <c r="E126" s="14">
        <v>426</v>
      </c>
      <c r="F126" s="16">
        <v>3600</v>
      </c>
      <c r="G126" s="24">
        <v>2</v>
      </c>
    </row>
    <row r="127" spans="1:7" ht="12.75" customHeight="1" x14ac:dyDescent="0.2">
      <c r="A127" s="13" t="s">
        <v>131</v>
      </c>
      <c r="B127" s="101" t="s">
        <v>271</v>
      </c>
      <c r="C127" s="101" t="s">
        <v>358</v>
      </c>
      <c r="D127" s="18" t="s">
        <v>8</v>
      </c>
      <c r="E127" s="21">
        <v>428</v>
      </c>
      <c r="F127" s="16">
        <v>600</v>
      </c>
      <c r="G127" s="24">
        <v>8</v>
      </c>
    </row>
    <row r="128" spans="1:7" ht="12.75" customHeight="1" x14ac:dyDescent="0.2">
      <c r="A128" s="13" t="s">
        <v>162</v>
      </c>
      <c r="B128" s="101" t="s">
        <v>271</v>
      </c>
      <c r="C128" s="101" t="s">
        <v>358</v>
      </c>
      <c r="D128" s="18" t="s">
        <v>10</v>
      </c>
      <c r="E128" s="67">
        <v>429</v>
      </c>
      <c r="F128" s="16">
        <v>1600</v>
      </c>
      <c r="G128" s="24">
        <v>8</v>
      </c>
    </row>
    <row r="129" spans="1:7" ht="12.75" customHeight="1" x14ac:dyDescent="0.2">
      <c r="A129" s="93" t="s">
        <v>192</v>
      </c>
      <c r="B129" s="52" t="s">
        <v>271</v>
      </c>
      <c r="C129" s="52" t="s">
        <v>428</v>
      </c>
      <c r="D129" s="65" t="s">
        <v>9</v>
      </c>
      <c r="E129" s="94">
        <v>430</v>
      </c>
      <c r="F129" s="108">
        <f>+'aiuole fiorite'!D28</f>
        <v>40</v>
      </c>
      <c r="G129" s="35">
        <v>14</v>
      </c>
    </row>
    <row r="130" spans="1:7" ht="12.75" customHeight="1" x14ac:dyDescent="0.2">
      <c r="A130" s="13" t="s">
        <v>132</v>
      </c>
      <c r="B130" s="101" t="s">
        <v>271</v>
      </c>
      <c r="C130" s="101" t="s">
        <v>430</v>
      </c>
      <c r="D130" s="18" t="s">
        <v>8</v>
      </c>
      <c r="E130" s="14">
        <v>431</v>
      </c>
      <c r="F130" s="16">
        <v>100</v>
      </c>
      <c r="G130" s="24">
        <v>8</v>
      </c>
    </row>
    <row r="131" spans="1:7" ht="12.75" customHeight="1" x14ac:dyDescent="0.2">
      <c r="A131" s="13" t="s">
        <v>283</v>
      </c>
      <c r="B131" s="101" t="s">
        <v>271</v>
      </c>
      <c r="C131" s="101" t="s">
        <v>427</v>
      </c>
      <c r="D131" s="18" t="s">
        <v>8</v>
      </c>
      <c r="E131" s="21">
        <v>432</v>
      </c>
      <c r="F131" s="16">
        <v>300</v>
      </c>
      <c r="G131" s="24">
        <v>8</v>
      </c>
    </row>
    <row r="132" spans="1:7" ht="12.75" customHeight="1" x14ac:dyDescent="0.2">
      <c r="A132" s="13" t="s">
        <v>432</v>
      </c>
      <c r="B132" s="101" t="s">
        <v>272</v>
      </c>
      <c r="C132" s="101" t="s">
        <v>433</v>
      </c>
      <c r="D132" s="18" t="s">
        <v>284</v>
      </c>
      <c r="E132" s="19">
        <v>501</v>
      </c>
      <c r="F132" s="16">
        <v>500</v>
      </c>
      <c r="G132" s="24">
        <v>10</v>
      </c>
    </row>
    <row r="133" spans="1:7" ht="12.75" customHeight="1" x14ac:dyDescent="0.2">
      <c r="A133" s="13" t="s">
        <v>285</v>
      </c>
      <c r="B133" s="101" t="s">
        <v>272</v>
      </c>
      <c r="C133" s="101" t="s">
        <v>434</v>
      </c>
      <c r="D133" s="18" t="s">
        <v>3</v>
      </c>
      <c r="E133" s="19">
        <v>502</v>
      </c>
      <c r="F133" s="16">
        <v>100</v>
      </c>
      <c r="G133" s="24">
        <v>10</v>
      </c>
    </row>
    <row r="134" spans="1:7" ht="12.75" customHeight="1" x14ac:dyDescent="0.2">
      <c r="A134" s="13" t="s">
        <v>286</v>
      </c>
      <c r="B134" s="101" t="s">
        <v>272</v>
      </c>
      <c r="C134" s="101" t="s">
        <v>423</v>
      </c>
      <c r="D134" s="18" t="s">
        <v>4</v>
      </c>
      <c r="E134" s="14">
        <v>503</v>
      </c>
      <c r="F134" s="16">
        <v>4100</v>
      </c>
      <c r="G134" s="24">
        <v>10</v>
      </c>
    </row>
    <row r="135" spans="1:7" ht="12.75" customHeight="1" x14ac:dyDescent="0.2">
      <c r="A135" s="13" t="s">
        <v>436</v>
      </c>
      <c r="B135" s="101" t="s">
        <v>272</v>
      </c>
      <c r="C135" s="101" t="s">
        <v>423</v>
      </c>
      <c r="D135" s="18" t="s">
        <v>15</v>
      </c>
      <c r="E135" s="19" t="s">
        <v>435</v>
      </c>
      <c r="F135" s="16">
        <v>20</v>
      </c>
      <c r="G135" s="24">
        <v>2</v>
      </c>
    </row>
    <row r="136" spans="1:7" ht="12.75" customHeight="1" x14ac:dyDescent="0.2">
      <c r="A136" s="13" t="s">
        <v>78</v>
      </c>
      <c r="B136" s="101" t="s">
        <v>272</v>
      </c>
      <c r="C136" s="101" t="s">
        <v>424</v>
      </c>
      <c r="D136" s="18" t="s">
        <v>4</v>
      </c>
      <c r="E136" s="19">
        <v>504</v>
      </c>
      <c r="F136" s="16">
        <v>2500</v>
      </c>
      <c r="G136" s="24">
        <v>10</v>
      </c>
    </row>
    <row r="137" spans="1:7" ht="12.75" customHeight="1" x14ac:dyDescent="0.2">
      <c r="A137" s="22" t="s">
        <v>79</v>
      </c>
      <c r="B137" s="101" t="s">
        <v>272</v>
      </c>
      <c r="C137" s="101" t="s">
        <v>425</v>
      </c>
      <c r="D137" s="18" t="s">
        <v>5</v>
      </c>
      <c r="E137" s="19">
        <v>505</v>
      </c>
      <c r="F137" s="16">
        <v>1500</v>
      </c>
      <c r="G137" s="24">
        <v>8</v>
      </c>
    </row>
    <row r="138" spans="1:7" ht="12.75" customHeight="1" x14ac:dyDescent="0.2">
      <c r="A138" s="57" t="s">
        <v>80</v>
      </c>
      <c r="B138" s="101" t="s">
        <v>272</v>
      </c>
      <c r="C138" s="101" t="s">
        <v>437</v>
      </c>
      <c r="D138" s="18" t="s">
        <v>3</v>
      </c>
      <c r="E138" s="14">
        <v>506</v>
      </c>
      <c r="F138" s="110">
        <v>1240</v>
      </c>
      <c r="G138" s="24">
        <v>10</v>
      </c>
    </row>
    <row r="139" spans="1:7" ht="12.75" customHeight="1" x14ac:dyDescent="0.2">
      <c r="A139" s="57" t="s">
        <v>253</v>
      </c>
      <c r="B139" s="101" t="s">
        <v>272</v>
      </c>
      <c r="C139" s="101" t="s">
        <v>426</v>
      </c>
      <c r="D139" s="18"/>
      <c r="E139" s="19">
        <v>513</v>
      </c>
      <c r="F139" s="82">
        <v>1000</v>
      </c>
      <c r="G139" s="112">
        <v>8</v>
      </c>
    </row>
    <row r="140" spans="1:7" ht="12.75" customHeight="1" x14ac:dyDescent="0.2">
      <c r="A140" s="13" t="s">
        <v>149</v>
      </c>
      <c r="B140" s="57" t="s">
        <v>272</v>
      </c>
      <c r="C140" s="57" t="s">
        <v>451</v>
      </c>
      <c r="D140" s="18" t="s">
        <v>12</v>
      </c>
      <c r="E140" s="19">
        <v>531</v>
      </c>
      <c r="F140" s="16">
        <v>400</v>
      </c>
      <c r="G140" s="24">
        <v>8</v>
      </c>
    </row>
    <row r="141" spans="1:7" ht="12.75" customHeight="1" x14ac:dyDescent="0.2">
      <c r="A141" s="13" t="s">
        <v>150</v>
      </c>
      <c r="B141" s="57" t="s">
        <v>272</v>
      </c>
      <c r="C141" s="57" t="s">
        <v>452</v>
      </c>
      <c r="D141" s="18" t="s">
        <v>3</v>
      </c>
      <c r="E141" s="14">
        <v>533</v>
      </c>
      <c r="F141" s="16">
        <v>1960</v>
      </c>
      <c r="G141" s="24">
        <v>8</v>
      </c>
    </row>
    <row r="142" spans="1:7" ht="12.75" customHeight="1" x14ac:dyDescent="0.2">
      <c r="A142" s="13" t="s">
        <v>29</v>
      </c>
      <c r="B142" s="57" t="s">
        <v>272</v>
      </c>
      <c r="C142" s="57" t="s">
        <v>459</v>
      </c>
      <c r="D142" s="18" t="s">
        <v>10</v>
      </c>
      <c r="E142" s="19">
        <v>534</v>
      </c>
      <c r="F142" s="16">
        <v>2320</v>
      </c>
      <c r="G142" s="24">
        <v>4</v>
      </c>
    </row>
    <row r="143" spans="1:7" ht="12.75" customHeight="1" x14ac:dyDescent="0.2">
      <c r="A143" s="13" t="s">
        <v>151</v>
      </c>
      <c r="B143" s="57" t="s">
        <v>272</v>
      </c>
      <c r="C143" s="57" t="s">
        <v>453</v>
      </c>
      <c r="D143" s="18" t="s">
        <v>3</v>
      </c>
      <c r="E143" s="19">
        <v>535</v>
      </c>
      <c r="F143" s="16">
        <v>1730</v>
      </c>
      <c r="G143" s="24">
        <v>8</v>
      </c>
    </row>
    <row r="144" spans="1:7" ht="12.75" customHeight="1" x14ac:dyDescent="0.2">
      <c r="A144" s="13" t="s">
        <v>290</v>
      </c>
      <c r="B144" s="57" t="s">
        <v>272</v>
      </c>
      <c r="C144" s="57" t="s">
        <v>458</v>
      </c>
      <c r="D144" s="18" t="s">
        <v>3</v>
      </c>
      <c r="E144" s="19">
        <v>532</v>
      </c>
      <c r="F144" s="16">
        <v>4800</v>
      </c>
      <c r="G144" s="24">
        <v>8</v>
      </c>
    </row>
    <row r="145" spans="1:7" ht="12.75" customHeight="1" x14ac:dyDescent="0.2">
      <c r="A145" s="13" t="s">
        <v>81</v>
      </c>
      <c r="B145" s="101" t="s">
        <v>272</v>
      </c>
      <c r="C145" s="101" t="s">
        <v>438</v>
      </c>
      <c r="D145" s="18" t="s">
        <v>4</v>
      </c>
      <c r="E145" s="19">
        <v>507</v>
      </c>
      <c r="F145" s="16">
        <v>2000</v>
      </c>
      <c r="G145" s="24">
        <v>10</v>
      </c>
    </row>
    <row r="146" spans="1:7" ht="12.75" customHeight="1" x14ac:dyDescent="0.2">
      <c r="A146" s="13" t="s">
        <v>82</v>
      </c>
      <c r="B146" s="101" t="s">
        <v>272</v>
      </c>
      <c r="C146" s="101" t="s">
        <v>439</v>
      </c>
      <c r="D146" s="18" t="s">
        <v>3</v>
      </c>
      <c r="E146" s="19">
        <v>508</v>
      </c>
      <c r="F146" s="16">
        <v>4220</v>
      </c>
      <c r="G146" s="24">
        <v>10</v>
      </c>
    </row>
    <row r="147" spans="1:7" ht="12.75" customHeight="1" x14ac:dyDescent="0.2">
      <c r="A147" s="13" t="s">
        <v>83</v>
      </c>
      <c r="B147" s="101" t="s">
        <v>272</v>
      </c>
      <c r="C147" s="101" t="s">
        <v>440</v>
      </c>
      <c r="D147" s="18" t="s">
        <v>5</v>
      </c>
      <c r="E147" s="14">
        <v>509</v>
      </c>
      <c r="F147" s="16">
        <v>1500</v>
      </c>
      <c r="G147" s="24">
        <v>8</v>
      </c>
    </row>
    <row r="148" spans="1:7" ht="12.75" customHeight="1" x14ac:dyDescent="0.2">
      <c r="A148" s="13" t="s">
        <v>287</v>
      </c>
      <c r="B148" s="101" t="s">
        <v>272</v>
      </c>
      <c r="C148" s="101" t="s">
        <v>441</v>
      </c>
      <c r="D148" s="18" t="s">
        <v>4</v>
      </c>
      <c r="E148" s="19">
        <v>510</v>
      </c>
      <c r="F148" s="16">
        <v>2000</v>
      </c>
      <c r="G148" s="24">
        <v>10</v>
      </c>
    </row>
    <row r="149" spans="1:7" ht="12.75" customHeight="1" x14ac:dyDescent="0.2">
      <c r="A149" s="13" t="s">
        <v>85</v>
      </c>
      <c r="B149" s="101" t="s">
        <v>272</v>
      </c>
      <c r="C149" s="101" t="s">
        <v>442</v>
      </c>
      <c r="D149" s="18" t="s">
        <v>4</v>
      </c>
      <c r="E149" s="19">
        <v>511</v>
      </c>
      <c r="F149" s="16">
        <v>2740</v>
      </c>
      <c r="G149" s="24">
        <v>10</v>
      </c>
    </row>
    <row r="150" spans="1:7" ht="12.75" customHeight="1" x14ac:dyDescent="0.2">
      <c r="A150" s="13" t="s">
        <v>84</v>
      </c>
      <c r="B150" s="101" t="s">
        <v>272</v>
      </c>
      <c r="C150" s="101" t="s">
        <v>443</v>
      </c>
      <c r="D150" s="18" t="s">
        <v>4</v>
      </c>
      <c r="E150" s="14">
        <v>512</v>
      </c>
      <c r="F150" s="16">
        <v>2985</v>
      </c>
      <c r="G150" s="24">
        <v>10</v>
      </c>
    </row>
    <row r="151" spans="1:7" ht="12.75" customHeight="1" x14ac:dyDescent="0.2">
      <c r="A151" s="31" t="s">
        <v>181</v>
      </c>
      <c r="B151" s="31" t="s">
        <v>272</v>
      </c>
      <c r="C151" s="31" t="s">
        <v>431</v>
      </c>
      <c r="D151" s="65" t="s">
        <v>9</v>
      </c>
      <c r="E151" s="124">
        <v>514</v>
      </c>
      <c r="F151" s="53">
        <f>+'aiuole fiorite'!D18</f>
        <v>2350</v>
      </c>
      <c r="G151" s="35">
        <v>14</v>
      </c>
    </row>
    <row r="152" spans="1:7" ht="12.75" customHeight="1" x14ac:dyDescent="0.2">
      <c r="A152" s="60" t="s">
        <v>138</v>
      </c>
      <c r="B152" s="57" t="s">
        <v>272</v>
      </c>
      <c r="C152" s="57" t="s">
        <v>431</v>
      </c>
      <c r="D152" s="61" t="s">
        <v>3</v>
      </c>
      <c r="E152" s="14">
        <v>515</v>
      </c>
      <c r="F152" s="62">
        <v>5000</v>
      </c>
      <c r="G152" s="24">
        <v>8</v>
      </c>
    </row>
    <row r="153" spans="1:7" ht="12.75" customHeight="1" x14ac:dyDescent="0.2">
      <c r="A153" s="22" t="s">
        <v>139</v>
      </c>
      <c r="B153" s="57" t="s">
        <v>272</v>
      </c>
      <c r="C153" s="57" t="s">
        <v>431</v>
      </c>
      <c r="D153" s="18" t="s">
        <v>3</v>
      </c>
      <c r="E153" s="19">
        <v>516</v>
      </c>
      <c r="F153" s="16">
        <v>4000</v>
      </c>
      <c r="G153" s="24">
        <v>8</v>
      </c>
    </row>
    <row r="154" spans="1:7" ht="12.75" customHeight="1" x14ac:dyDescent="0.2">
      <c r="A154" s="22" t="s">
        <v>140</v>
      </c>
      <c r="B154" s="57" t="s">
        <v>272</v>
      </c>
      <c r="C154" s="57" t="s">
        <v>431</v>
      </c>
      <c r="D154" s="18" t="s">
        <v>10</v>
      </c>
      <c r="E154" s="19">
        <v>517</v>
      </c>
      <c r="F154" s="16">
        <v>1400</v>
      </c>
      <c r="G154" s="24">
        <v>4</v>
      </c>
    </row>
    <row r="155" spans="1:7" ht="12.75" customHeight="1" x14ac:dyDescent="0.2">
      <c r="A155" s="13" t="s">
        <v>141</v>
      </c>
      <c r="B155" s="57" t="s">
        <v>272</v>
      </c>
      <c r="C155" s="57" t="s">
        <v>431</v>
      </c>
      <c r="D155" s="18" t="s">
        <v>3</v>
      </c>
      <c r="E155" s="14">
        <v>518</v>
      </c>
      <c r="F155" s="16">
        <v>6200</v>
      </c>
      <c r="G155" s="24">
        <v>8</v>
      </c>
    </row>
    <row r="156" spans="1:7" ht="12.75" customHeight="1" x14ac:dyDescent="0.2">
      <c r="A156" s="13" t="s">
        <v>142</v>
      </c>
      <c r="B156" s="57" t="s">
        <v>272</v>
      </c>
      <c r="C156" s="57" t="s">
        <v>431</v>
      </c>
      <c r="D156" s="63" t="s">
        <v>15</v>
      </c>
      <c r="E156" s="19">
        <v>519</v>
      </c>
      <c r="F156" s="16">
        <v>130</v>
      </c>
      <c r="G156" s="28">
        <v>2</v>
      </c>
    </row>
    <row r="157" spans="1:7" ht="12.75" customHeight="1" x14ac:dyDescent="0.2">
      <c r="A157" s="22" t="s">
        <v>143</v>
      </c>
      <c r="B157" s="57" t="s">
        <v>272</v>
      </c>
      <c r="C157" s="57" t="s">
        <v>431</v>
      </c>
      <c r="D157" s="18" t="s">
        <v>10</v>
      </c>
      <c r="E157" s="19">
        <v>520</v>
      </c>
      <c r="F157" s="16">
        <v>900</v>
      </c>
      <c r="G157" s="24">
        <v>8</v>
      </c>
    </row>
    <row r="158" spans="1:7" ht="12.75" customHeight="1" x14ac:dyDescent="0.2">
      <c r="A158" s="13" t="s">
        <v>247</v>
      </c>
      <c r="B158" s="57" t="s">
        <v>272</v>
      </c>
      <c r="C158" s="57" t="s">
        <v>444</v>
      </c>
      <c r="D158" s="18" t="s">
        <v>3</v>
      </c>
      <c r="E158" s="14">
        <v>521</v>
      </c>
      <c r="F158" s="16">
        <v>1000</v>
      </c>
      <c r="G158" s="24">
        <v>8</v>
      </c>
    </row>
    <row r="159" spans="1:7" ht="12.75" customHeight="1" x14ac:dyDescent="0.2">
      <c r="A159" s="22" t="s">
        <v>144</v>
      </c>
      <c r="B159" s="57" t="s">
        <v>272</v>
      </c>
      <c r="C159" s="57" t="s">
        <v>445</v>
      </c>
      <c r="D159" s="18" t="s">
        <v>3</v>
      </c>
      <c r="E159" s="19">
        <v>522</v>
      </c>
      <c r="F159" s="16">
        <v>26930</v>
      </c>
      <c r="G159" s="24">
        <v>8</v>
      </c>
    </row>
    <row r="160" spans="1:7" ht="12.75" customHeight="1" x14ac:dyDescent="0.2">
      <c r="A160" s="13" t="s">
        <v>145</v>
      </c>
      <c r="B160" s="57" t="s">
        <v>272</v>
      </c>
      <c r="C160" s="57" t="s">
        <v>440</v>
      </c>
      <c r="D160" s="63" t="s">
        <v>15</v>
      </c>
      <c r="E160" s="19">
        <v>523</v>
      </c>
      <c r="F160" s="16">
        <v>77</v>
      </c>
      <c r="G160" s="28">
        <v>2</v>
      </c>
    </row>
    <row r="161" spans="1:7" ht="12.75" customHeight="1" x14ac:dyDescent="0.2">
      <c r="A161" s="13" t="s">
        <v>446</v>
      </c>
      <c r="B161" s="57" t="s">
        <v>272</v>
      </c>
      <c r="C161" s="57" t="s">
        <v>17</v>
      </c>
      <c r="D161" s="18" t="s">
        <v>12</v>
      </c>
      <c r="E161" s="14">
        <v>524</v>
      </c>
      <c r="F161" s="16">
        <v>200</v>
      </c>
      <c r="G161" s="24">
        <v>8</v>
      </c>
    </row>
    <row r="162" spans="1:7" ht="12.75" customHeight="1" x14ac:dyDescent="0.2">
      <c r="A162" s="13" t="s">
        <v>288</v>
      </c>
      <c r="B162" s="57" t="s">
        <v>272</v>
      </c>
      <c r="C162" s="57" t="s">
        <v>447</v>
      </c>
      <c r="D162" s="18" t="s">
        <v>12</v>
      </c>
      <c r="E162" s="19">
        <v>525</v>
      </c>
      <c r="F162" s="16">
        <v>600</v>
      </c>
      <c r="G162" s="24">
        <v>8</v>
      </c>
    </row>
    <row r="163" spans="1:7" ht="12.75" customHeight="1" x14ac:dyDescent="0.2">
      <c r="A163" s="13" t="s">
        <v>146</v>
      </c>
      <c r="B163" s="57" t="s">
        <v>272</v>
      </c>
      <c r="C163" s="57" t="s">
        <v>448</v>
      </c>
      <c r="D163" s="18" t="s">
        <v>3</v>
      </c>
      <c r="E163" s="19">
        <v>526</v>
      </c>
      <c r="F163" s="16">
        <v>1480</v>
      </c>
      <c r="G163" s="24">
        <v>8</v>
      </c>
    </row>
    <row r="164" spans="1:7" ht="12.75" customHeight="1" x14ac:dyDescent="0.2">
      <c r="A164" s="13" t="s">
        <v>147</v>
      </c>
      <c r="B164" s="57" t="s">
        <v>272</v>
      </c>
      <c r="C164" s="57" t="s">
        <v>449</v>
      </c>
      <c r="D164" s="18" t="s">
        <v>12</v>
      </c>
      <c r="E164" s="14">
        <v>527</v>
      </c>
      <c r="F164" s="16">
        <v>150</v>
      </c>
      <c r="G164" s="24">
        <v>8</v>
      </c>
    </row>
    <row r="165" spans="1:7" ht="12.75" customHeight="1" x14ac:dyDescent="0.2">
      <c r="A165" s="13" t="s">
        <v>289</v>
      </c>
      <c r="B165" s="57" t="s">
        <v>272</v>
      </c>
      <c r="C165" s="57" t="s">
        <v>450</v>
      </c>
      <c r="D165" s="18" t="s">
        <v>3</v>
      </c>
      <c r="E165" s="19">
        <v>528</v>
      </c>
      <c r="F165" s="16">
        <v>1050</v>
      </c>
      <c r="G165" s="24">
        <v>8</v>
      </c>
    </row>
    <row r="166" spans="1:7" ht="12.75" customHeight="1" x14ac:dyDescent="0.2">
      <c r="A166" s="13" t="s">
        <v>148</v>
      </c>
      <c r="B166" s="57" t="s">
        <v>272</v>
      </c>
      <c r="C166" s="57" t="s">
        <v>450</v>
      </c>
      <c r="D166" s="18" t="s">
        <v>10</v>
      </c>
      <c r="E166" s="19">
        <v>529</v>
      </c>
      <c r="F166" s="16">
        <v>460</v>
      </c>
      <c r="G166" s="24">
        <v>4</v>
      </c>
    </row>
    <row r="167" spans="1:7" ht="12.75" customHeight="1" x14ac:dyDescent="0.2">
      <c r="A167" s="13" t="s">
        <v>456</v>
      </c>
      <c r="B167" s="57" t="s">
        <v>272</v>
      </c>
      <c r="C167" s="57" t="s">
        <v>457</v>
      </c>
      <c r="D167" s="18" t="s">
        <v>10</v>
      </c>
      <c r="E167" s="14">
        <v>530</v>
      </c>
      <c r="F167" s="16">
        <v>7051</v>
      </c>
      <c r="G167" s="24">
        <v>4</v>
      </c>
    </row>
    <row r="168" spans="1:7" ht="12.75" customHeight="1" x14ac:dyDescent="0.2">
      <c r="A168" s="22" t="s">
        <v>291</v>
      </c>
      <c r="B168" s="57" t="s">
        <v>272</v>
      </c>
      <c r="C168" s="57" t="s">
        <v>454</v>
      </c>
      <c r="D168" s="18" t="s">
        <v>12</v>
      </c>
      <c r="E168" s="14">
        <v>536</v>
      </c>
      <c r="F168" s="16">
        <v>2200</v>
      </c>
      <c r="G168" s="24">
        <v>8</v>
      </c>
    </row>
    <row r="169" spans="1:7" ht="12.75" customHeight="1" x14ac:dyDescent="0.2">
      <c r="A169" s="22" t="s">
        <v>255</v>
      </c>
      <c r="B169" s="57" t="s">
        <v>272</v>
      </c>
      <c r="C169" s="57" t="s">
        <v>455</v>
      </c>
      <c r="D169" s="18" t="s">
        <v>3</v>
      </c>
      <c r="E169" s="19">
        <v>537</v>
      </c>
      <c r="F169" s="16">
        <v>50</v>
      </c>
      <c r="G169" s="24">
        <v>8</v>
      </c>
    </row>
    <row r="170" spans="1:7" ht="12.75" customHeight="1" x14ac:dyDescent="0.2">
      <c r="A170" s="22" t="s">
        <v>260</v>
      </c>
      <c r="B170" s="57" t="s">
        <v>272</v>
      </c>
      <c r="C170" s="57" t="s">
        <v>455</v>
      </c>
      <c r="D170" s="18" t="s">
        <v>15</v>
      </c>
      <c r="E170" s="19">
        <v>538</v>
      </c>
      <c r="F170" s="16">
        <v>30</v>
      </c>
      <c r="G170" s="24">
        <v>3</v>
      </c>
    </row>
    <row r="171" spans="1:7" ht="12.75" customHeight="1" x14ac:dyDescent="0.2">
      <c r="A171" s="13" t="s">
        <v>152</v>
      </c>
      <c r="B171" s="57" t="s">
        <v>272</v>
      </c>
      <c r="C171" s="57" t="s">
        <v>460</v>
      </c>
      <c r="D171" s="18" t="s">
        <v>3</v>
      </c>
      <c r="E171" s="14">
        <v>539</v>
      </c>
      <c r="F171" s="16">
        <v>1350</v>
      </c>
      <c r="G171" s="24">
        <v>8</v>
      </c>
    </row>
    <row r="172" spans="1:7" ht="12.75" customHeight="1" x14ac:dyDescent="0.2">
      <c r="A172" s="20" t="s">
        <v>249</v>
      </c>
      <c r="B172" s="57" t="s">
        <v>272</v>
      </c>
      <c r="C172" s="57" t="s">
        <v>460</v>
      </c>
      <c r="D172" s="29" t="s">
        <v>15</v>
      </c>
      <c r="E172" s="19">
        <v>540</v>
      </c>
      <c r="F172" s="30">
        <v>70</v>
      </c>
      <c r="G172" s="28">
        <v>2</v>
      </c>
    </row>
    <row r="173" spans="1:7" ht="18" x14ac:dyDescent="0.25">
      <c r="A173" s="164" t="s">
        <v>28</v>
      </c>
      <c r="B173" s="102"/>
      <c r="C173" s="102"/>
      <c r="D173" s="71"/>
      <c r="E173" s="72"/>
      <c r="F173" s="70">
        <f>SUM(F4:F172)</f>
        <v>393495</v>
      </c>
      <c r="G173" s="70"/>
    </row>
    <row r="174" spans="1:7" ht="18" x14ac:dyDescent="0.25">
      <c r="A174" s="165"/>
      <c r="B174" s="96"/>
      <c r="C174" s="96"/>
      <c r="D174" s="74"/>
      <c r="E174" s="75"/>
      <c r="F174" s="76"/>
      <c r="G174" s="76"/>
    </row>
    <row r="175" spans="1:7" ht="20.25" customHeight="1" x14ac:dyDescent="0.2">
      <c r="A175" s="86" t="s">
        <v>261</v>
      </c>
      <c r="B175" s="103"/>
      <c r="C175" s="103"/>
      <c r="D175" s="87" t="s">
        <v>6</v>
      </c>
      <c r="E175" s="87" t="s">
        <v>7</v>
      </c>
      <c r="F175" s="88" t="s">
        <v>25</v>
      </c>
      <c r="G175" s="89" t="s">
        <v>24</v>
      </c>
    </row>
    <row r="176" spans="1:7" ht="15.75" customHeight="1" x14ac:dyDescent="0.2">
      <c r="A176" s="83" t="s">
        <v>153</v>
      </c>
      <c r="B176" s="83" t="s">
        <v>461</v>
      </c>
      <c r="C176" s="83"/>
      <c r="D176" s="25" t="s">
        <v>258</v>
      </c>
      <c r="E176" s="21"/>
      <c r="F176" s="84">
        <v>200</v>
      </c>
      <c r="G176" s="58">
        <v>5</v>
      </c>
    </row>
    <row r="177" spans="1:7" ht="15" customHeight="1" x14ac:dyDescent="0.2">
      <c r="A177" s="83" t="s">
        <v>154</v>
      </c>
      <c r="B177" s="83" t="s">
        <v>272</v>
      </c>
      <c r="C177" s="83"/>
      <c r="D177" s="25" t="s">
        <v>258</v>
      </c>
      <c r="E177" s="21"/>
      <c r="F177" s="84">
        <v>10</v>
      </c>
      <c r="G177" s="58">
        <v>5</v>
      </c>
    </row>
    <row r="178" spans="1:7" ht="17.25" customHeight="1" x14ac:dyDescent="0.2">
      <c r="A178" s="83" t="s">
        <v>155</v>
      </c>
      <c r="B178" s="83" t="s">
        <v>272</v>
      </c>
      <c r="C178" s="83"/>
      <c r="D178" s="25" t="s">
        <v>258</v>
      </c>
      <c r="E178" s="21"/>
      <c r="F178" s="84">
        <v>60</v>
      </c>
      <c r="G178" s="58">
        <v>5</v>
      </c>
    </row>
    <row r="179" spans="1:7" x14ac:dyDescent="0.2">
      <c r="A179" s="83" t="s">
        <v>250</v>
      </c>
      <c r="B179" s="83" t="s">
        <v>269</v>
      </c>
      <c r="C179" s="83"/>
      <c r="D179" s="25" t="s">
        <v>258</v>
      </c>
      <c r="E179" s="21"/>
      <c r="F179" s="84">
        <v>67</v>
      </c>
      <c r="G179" s="58">
        <v>5</v>
      </c>
    </row>
    <row r="180" spans="1:7" x14ac:dyDescent="0.2">
      <c r="A180" s="83" t="s">
        <v>259</v>
      </c>
      <c r="B180" s="83"/>
      <c r="C180" s="83"/>
      <c r="D180" s="25"/>
      <c r="E180" s="21"/>
      <c r="F180" s="84"/>
      <c r="G180" s="58"/>
    </row>
    <row r="181" spans="1:7" ht="20.25" customHeight="1" x14ac:dyDescent="0.25">
      <c r="A181" s="90" t="s">
        <v>262</v>
      </c>
      <c r="B181" s="90"/>
      <c r="C181" s="90"/>
      <c r="D181" s="14"/>
      <c r="E181" s="14"/>
      <c r="F181" s="91">
        <f>SUM(F176:F180)</f>
        <v>337</v>
      </c>
      <c r="G181" s="92"/>
    </row>
    <row r="182" spans="1:7" x14ac:dyDescent="0.2">
      <c r="A182" s="83"/>
      <c r="B182" s="83"/>
      <c r="C182" s="83"/>
      <c r="D182" s="63"/>
      <c r="E182" s="14"/>
      <c r="F182" s="63"/>
      <c r="G182" s="59"/>
    </row>
    <row r="183" spans="1:7" ht="25.5" x14ac:dyDescent="0.35">
      <c r="A183" s="7" t="s">
        <v>158</v>
      </c>
      <c r="B183" s="7"/>
      <c r="C183" s="7"/>
      <c r="G183" s="10"/>
    </row>
    <row r="185" spans="1:7" x14ac:dyDescent="0.2">
      <c r="A185" s="5" t="s">
        <v>157</v>
      </c>
      <c r="B185" s="5"/>
      <c r="C185" s="5"/>
      <c r="D185" s="2"/>
      <c r="E185" s="2"/>
      <c r="G185" s="11">
        <f>+F173-F5-F7-F22-F45-F62-F76-F81-F99-F119-F125-F156-F160-F170-F172</f>
        <v>392031</v>
      </c>
    </row>
    <row r="186" spans="1:7" x14ac:dyDescent="0.2">
      <c r="A186" s="47" t="s">
        <v>156</v>
      </c>
      <c r="B186" s="47"/>
      <c r="C186" s="47"/>
      <c r="D186" s="48"/>
      <c r="E186" s="48"/>
      <c r="F186" s="49"/>
      <c r="G186" s="97">
        <f>+F5+F7+F22+F45+F62+F76+F81+F99+F119+F125+F156+F160+F170+F172</f>
        <v>1464</v>
      </c>
    </row>
    <row r="187" spans="1:7" x14ac:dyDescent="0.2">
      <c r="A187" s="5" t="s">
        <v>303</v>
      </c>
      <c r="B187" s="5"/>
      <c r="C187" s="5"/>
      <c r="D187" s="2"/>
      <c r="E187" s="2"/>
      <c r="F187" s="8"/>
      <c r="G187" s="11">
        <f>+F181</f>
        <v>337</v>
      </c>
    </row>
    <row r="188" spans="1:7" x14ac:dyDescent="0.2">
      <c r="A188" s="5"/>
      <c r="B188" s="5"/>
      <c r="C188" s="5"/>
      <c r="D188" s="2"/>
      <c r="E188" s="2"/>
      <c r="F188" s="8"/>
    </row>
    <row r="189" spans="1:7" ht="23.25" x14ac:dyDescent="0.35">
      <c r="A189" s="10" t="s">
        <v>304</v>
      </c>
      <c r="G189" s="23"/>
    </row>
    <row r="190" spans="1:7" x14ac:dyDescent="0.2">
      <c r="A190" s="5" t="s">
        <v>316</v>
      </c>
      <c r="G190" s="12"/>
    </row>
    <row r="191" spans="1:7" x14ac:dyDescent="0.2">
      <c r="A191" s="5" t="s">
        <v>315</v>
      </c>
    </row>
    <row r="192" spans="1:7" x14ac:dyDescent="0.2">
      <c r="A192" s="5" t="s">
        <v>314</v>
      </c>
    </row>
    <row r="193" spans="1:1" x14ac:dyDescent="0.2">
      <c r="A193" s="5" t="s">
        <v>313</v>
      </c>
    </row>
    <row r="194" spans="1:1" x14ac:dyDescent="0.2">
      <c r="A194" s="5" t="s">
        <v>312</v>
      </c>
    </row>
    <row r="195" spans="1:1" x14ac:dyDescent="0.2">
      <c r="A195" s="5" t="s">
        <v>311</v>
      </c>
    </row>
    <row r="196" spans="1:1" x14ac:dyDescent="0.2">
      <c r="A196" s="5" t="s">
        <v>310</v>
      </c>
    </row>
    <row r="197" spans="1:1" x14ac:dyDescent="0.2">
      <c r="A197" s="5" t="s">
        <v>309</v>
      </c>
    </row>
    <row r="198" spans="1:1" x14ac:dyDescent="0.2">
      <c r="A198" s="5" t="s">
        <v>308</v>
      </c>
    </row>
    <row r="199" spans="1:1" x14ac:dyDescent="0.2">
      <c r="A199" s="5" t="s">
        <v>305</v>
      </c>
    </row>
    <row r="200" spans="1:1" x14ac:dyDescent="0.2">
      <c r="A200" s="5" t="s">
        <v>306</v>
      </c>
    </row>
    <row r="201" spans="1:1" x14ac:dyDescent="0.2">
      <c r="A201" s="5" t="s">
        <v>307</v>
      </c>
    </row>
    <row r="202" spans="1:1" x14ac:dyDescent="0.2">
      <c r="A202" s="5" t="s">
        <v>330</v>
      </c>
    </row>
    <row r="205" spans="1:1" x14ac:dyDescent="0.2">
      <c r="A205" s="5" t="s">
        <v>324</v>
      </c>
    </row>
    <row r="206" spans="1:1" x14ac:dyDescent="0.2">
      <c r="A206" s="5" t="s">
        <v>325</v>
      </c>
    </row>
    <row r="207" spans="1:1" x14ac:dyDescent="0.2">
      <c r="A207" s="5" t="s">
        <v>326</v>
      </c>
    </row>
    <row r="209" spans="1:1" x14ac:dyDescent="0.2">
      <c r="A209" s="5" t="s">
        <v>328</v>
      </c>
    </row>
    <row r="210" spans="1:1" x14ac:dyDescent="0.2">
      <c r="A210" s="5" t="s">
        <v>327</v>
      </c>
    </row>
  </sheetData>
  <sortState ref="A4:N168">
    <sortCondition ref="E4:E168"/>
  </sortState>
  <mergeCells count="1">
    <mergeCell ref="A173:A174"/>
  </mergeCells>
  <printOptions horizontalCentered="1"/>
  <pageMargins left="0" right="0" top="0" bottom="0" header="0.51181102362204722" footer="0.51181102362204722"/>
  <pageSetup paperSize="8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7"/>
  <sheetViews>
    <sheetView topLeftCell="A79" zoomScale="90" zoomScaleNormal="90" workbookViewId="0">
      <selection activeCell="I23" sqref="I23"/>
    </sheetView>
  </sheetViews>
  <sheetFormatPr defaultRowHeight="12.75" x14ac:dyDescent="0.2"/>
  <cols>
    <col min="1" max="1" width="65.28515625" customWidth="1"/>
    <col min="2" max="2" width="13.7109375" customWidth="1"/>
    <col min="3" max="3" width="34.5703125" customWidth="1"/>
    <col min="4" max="4" width="4.85546875" style="1" customWidth="1"/>
    <col min="5" max="5" width="8.140625" style="1" customWidth="1"/>
    <col min="6" max="6" width="13.140625" style="1" bestFit="1" customWidth="1"/>
    <col min="7" max="7" width="15.5703125" customWidth="1"/>
    <col min="8" max="8" width="13.7109375" customWidth="1"/>
    <col min="9" max="9" width="9.7109375" customWidth="1"/>
    <col min="10" max="10" width="10.28515625" customWidth="1"/>
    <col min="15" max="15" width="13.42578125" customWidth="1"/>
  </cols>
  <sheetData>
    <row r="1" spans="1:7" ht="0.75" customHeight="1" thickBot="1" x14ac:dyDescent="0.25"/>
    <row r="2" spans="1:7" ht="20.25" hidden="1" customHeight="1" x14ac:dyDescent="0.2"/>
    <row r="3" spans="1:7" ht="36" customHeight="1" thickBot="1" x14ac:dyDescent="0.35">
      <c r="A3" s="77" t="s">
        <v>333</v>
      </c>
      <c r="B3" s="99" t="s">
        <v>268</v>
      </c>
      <c r="C3" s="99" t="s">
        <v>337</v>
      </c>
      <c r="D3" s="78" t="s">
        <v>6</v>
      </c>
      <c r="E3" s="78" t="s">
        <v>7</v>
      </c>
      <c r="F3" s="79" t="s">
        <v>282</v>
      </c>
      <c r="G3" s="9" t="s">
        <v>24</v>
      </c>
    </row>
    <row r="4" spans="1:7" ht="12.75" customHeight="1" x14ac:dyDescent="0.2">
      <c r="A4" s="93" t="s">
        <v>292</v>
      </c>
      <c r="B4" s="52" t="s">
        <v>273</v>
      </c>
      <c r="C4" s="52" t="s">
        <v>462</v>
      </c>
      <c r="D4" s="65" t="s">
        <v>4</v>
      </c>
      <c r="E4" s="94">
        <v>301</v>
      </c>
      <c r="F4" s="95">
        <v>1700</v>
      </c>
      <c r="G4" s="35">
        <v>14</v>
      </c>
    </row>
    <row r="5" spans="1:7" ht="12.75" customHeight="1" x14ac:dyDescent="0.2">
      <c r="A5" s="13" t="s">
        <v>62</v>
      </c>
      <c r="B5" s="101" t="s">
        <v>273</v>
      </c>
      <c r="C5" s="101" t="s">
        <v>470</v>
      </c>
      <c r="D5" s="18" t="s">
        <v>4</v>
      </c>
      <c r="E5" s="14">
        <v>302</v>
      </c>
      <c r="F5" s="16">
        <v>2500</v>
      </c>
      <c r="G5" s="24">
        <v>10</v>
      </c>
    </row>
    <row r="6" spans="1:7" ht="12.75" customHeight="1" x14ac:dyDescent="0.2">
      <c r="A6" s="20" t="s">
        <v>61</v>
      </c>
      <c r="B6" s="101" t="s">
        <v>273</v>
      </c>
      <c r="C6" s="101" t="s">
        <v>470</v>
      </c>
      <c r="D6" s="25" t="s">
        <v>15</v>
      </c>
      <c r="E6" s="21">
        <v>303</v>
      </c>
      <c r="F6" s="16">
        <v>200</v>
      </c>
      <c r="G6" s="24">
        <v>3</v>
      </c>
    </row>
    <row r="7" spans="1:7" ht="12.75" customHeight="1" x14ac:dyDescent="0.2">
      <c r="A7" s="13" t="s">
        <v>63</v>
      </c>
      <c r="B7" s="101" t="s">
        <v>273</v>
      </c>
      <c r="C7" s="101" t="s">
        <v>471</v>
      </c>
      <c r="D7" s="18" t="s">
        <v>4</v>
      </c>
      <c r="E7" s="14">
        <v>304</v>
      </c>
      <c r="F7" s="16">
        <v>8797</v>
      </c>
      <c r="G7" s="24">
        <v>10</v>
      </c>
    </row>
    <row r="8" spans="1:7" ht="12.75" customHeight="1" x14ac:dyDescent="0.2">
      <c r="A8" s="13" t="s">
        <v>293</v>
      </c>
      <c r="B8" s="101" t="s">
        <v>273</v>
      </c>
      <c r="C8" s="101" t="s">
        <v>472</v>
      </c>
      <c r="D8" s="18" t="s">
        <v>5</v>
      </c>
      <c r="E8" s="14">
        <v>305</v>
      </c>
      <c r="F8" s="16">
        <v>5000</v>
      </c>
      <c r="G8" s="24">
        <v>8</v>
      </c>
    </row>
    <row r="9" spans="1:7" ht="12.75" customHeight="1" x14ac:dyDescent="0.2">
      <c r="A9" s="13" t="s">
        <v>294</v>
      </c>
      <c r="B9" s="101" t="s">
        <v>273</v>
      </c>
      <c r="C9" s="101" t="s">
        <v>473</v>
      </c>
      <c r="D9" s="18" t="s">
        <v>4</v>
      </c>
      <c r="E9" s="21">
        <v>306</v>
      </c>
      <c r="F9" s="16">
        <v>16953</v>
      </c>
      <c r="G9" s="24">
        <v>10</v>
      </c>
    </row>
    <row r="10" spans="1:7" ht="12.75" customHeight="1" x14ac:dyDescent="0.2">
      <c r="A10" s="13" t="s">
        <v>64</v>
      </c>
      <c r="B10" s="101" t="s">
        <v>273</v>
      </c>
      <c r="C10" s="101" t="s">
        <v>464</v>
      </c>
      <c r="D10" s="18" t="s">
        <v>4</v>
      </c>
      <c r="E10" s="14">
        <v>307</v>
      </c>
      <c r="F10" s="16">
        <v>2800</v>
      </c>
      <c r="G10" s="24">
        <v>10</v>
      </c>
    </row>
    <row r="11" spans="1:7" ht="12.75" customHeight="1" x14ac:dyDescent="0.2">
      <c r="A11" s="22" t="s">
        <v>65</v>
      </c>
      <c r="B11" s="101" t="s">
        <v>273</v>
      </c>
      <c r="C11" s="101" t="s">
        <v>474</v>
      </c>
      <c r="D11" s="18" t="s">
        <v>5</v>
      </c>
      <c r="E11" s="14">
        <v>308</v>
      </c>
      <c r="F11" s="16">
        <v>3800</v>
      </c>
      <c r="G11" s="24">
        <v>8</v>
      </c>
    </row>
    <row r="12" spans="1:7" ht="12.75" customHeight="1" x14ac:dyDescent="0.2">
      <c r="A12" s="13" t="s">
        <v>236</v>
      </c>
      <c r="B12" s="101" t="s">
        <v>273</v>
      </c>
      <c r="C12" s="101" t="s">
        <v>475</v>
      </c>
      <c r="D12" s="18" t="s">
        <v>4</v>
      </c>
      <c r="E12" s="21">
        <v>309</v>
      </c>
      <c r="F12" s="16">
        <v>6000</v>
      </c>
      <c r="G12" s="24">
        <v>10</v>
      </c>
    </row>
    <row r="13" spans="1:7" ht="12.75" customHeight="1" x14ac:dyDescent="0.2">
      <c r="A13" s="13" t="s">
        <v>295</v>
      </c>
      <c r="B13" s="101" t="s">
        <v>273</v>
      </c>
      <c r="C13" s="101" t="s">
        <v>476</v>
      </c>
      <c r="D13" s="18" t="s">
        <v>3</v>
      </c>
      <c r="E13" s="14">
        <v>310</v>
      </c>
      <c r="F13" s="16">
        <v>600</v>
      </c>
      <c r="G13" s="24">
        <v>10</v>
      </c>
    </row>
    <row r="14" spans="1:7" ht="12.75" customHeight="1" x14ac:dyDescent="0.2">
      <c r="A14" s="13" t="s">
        <v>237</v>
      </c>
      <c r="B14" s="101" t="s">
        <v>273</v>
      </c>
      <c r="C14" s="101" t="s">
        <v>477</v>
      </c>
      <c r="D14" s="18" t="s">
        <v>4</v>
      </c>
      <c r="E14" s="14">
        <v>311</v>
      </c>
      <c r="F14" s="16">
        <v>7800</v>
      </c>
      <c r="G14" s="24">
        <v>10</v>
      </c>
    </row>
    <row r="15" spans="1:7" ht="12.75" customHeight="1" x14ac:dyDescent="0.2">
      <c r="A15" s="13" t="s">
        <v>66</v>
      </c>
      <c r="B15" s="101" t="s">
        <v>273</v>
      </c>
      <c r="C15" s="101" t="s">
        <v>478</v>
      </c>
      <c r="D15" s="18" t="s">
        <v>4</v>
      </c>
      <c r="E15" s="21">
        <v>312</v>
      </c>
      <c r="F15" s="16">
        <v>10300</v>
      </c>
      <c r="G15" s="24">
        <v>10</v>
      </c>
    </row>
    <row r="16" spans="1:7" ht="12.75" customHeight="1" x14ac:dyDescent="0.2">
      <c r="A16" s="13" t="s">
        <v>67</v>
      </c>
      <c r="B16" s="101" t="s">
        <v>273</v>
      </c>
      <c r="C16" s="101" t="s">
        <v>479</v>
      </c>
      <c r="D16" s="18" t="s">
        <v>4</v>
      </c>
      <c r="E16" s="14">
        <v>313</v>
      </c>
      <c r="F16" s="16">
        <v>1730</v>
      </c>
      <c r="G16" s="24">
        <v>10</v>
      </c>
    </row>
    <row r="17" spans="1:7" ht="12.75" customHeight="1" x14ac:dyDescent="0.2">
      <c r="A17" s="13" t="s">
        <v>68</v>
      </c>
      <c r="B17" s="101" t="s">
        <v>273</v>
      </c>
      <c r="C17" s="101" t="s">
        <v>465</v>
      </c>
      <c r="D17" s="18" t="s">
        <v>4</v>
      </c>
      <c r="E17" s="14">
        <v>314</v>
      </c>
      <c r="F17" s="16">
        <v>1600</v>
      </c>
      <c r="G17" s="24">
        <v>10</v>
      </c>
    </row>
    <row r="18" spans="1:7" ht="12.75" customHeight="1" x14ac:dyDescent="0.2">
      <c r="A18" s="66" t="s">
        <v>238</v>
      </c>
      <c r="B18" s="125" t="s">
        <v>273</v>
      </c>
      <c r="C18" s="125" t="s">
        <v>480</v>
      </c>
      <c r="D18" s="126"/>
      <c r="E18" s="135">
        <v>315</v>
      </c>
      <c r="F18" s="133"/>
      <c r="G18" s="128" t="s">
        <v>323</v>
      </c>
    </row>
    <row r="19" spans="1:7" ht="12.75" customHeight="1" x14ac:dyDescent="0.2">
      <c r="A19" s="13" t="s">
        <v>69</v>
      </c>
      <c r="B19" s="101" t="s">
        <v>273</v>
      </c>
      <c r="C19" s="101" t="s">
        <v>481</v>
      </c>
      <c r="D19" s="18" t="s">
        <v>5</v>
      </c>
      <c r="E19" s="14">
        <v>316</v>
      </c>
      <c r="F19" s="16">
        <v>5600</v>
      </c>
      <c r="G19" s="24">
        <v>8</v>
      </c>
    </row>
    <row r="20" spans="1:7" ht="12.75" customHeight="1" x14ac:dyDescent="0.2">
      <c r="A20" s="13" t="s">
        <v>117</v>
      </c>
      <c r="B20" s="101" t="s">
        <v>273</v>
      </c>
      <c r="C20" s="101" t="s">
        <v>481</v>
      </c>
      <c r="D20" s="18" t="s">
        <v>3</v>
      </c>
      <c r="E20" s="14">
        <v>317</v>
      </c>
      <c r="F20" s="16">
        <v>3600</v>
      </c>
      <c r="G20" s="24">
        <v>10</v>
      </c>
    </row>
    <row r="21" spans="1:7" ht="12.75" customHeight="1" x14ac:dyDescent="0.2">
      <c r="A21" s="22" t="s">
        <v>70</v>
      </c>
      <c r="B21" s="101" t="s">
        <v>273</v>
      </c>
      <c r="C21" s="101" t="s">
        <v>466</v>
      </c>
      <c r="D21" s="18" t="s">
        <v>5</v>
      </c>
      <c r="E21" s="21">
        <v>318</v>
      </c>
      <c r="F21" s="16">
        <v>3150</v>
      </c>
      <c r="G21" s="24">
        <v>8</v>
      </c>
    </row>
    <row r="22" spans="1:7" ht="12.75" customHeight="1" x14ac:dyDescent="0.2">
      <c r="A22" s="13" t="s">
        <v>71</v>
      </c>
      <c r="B22" s="101" t="s">
        <v>273</v>
      </c>
      <c r="C22" s="101" t="s">
        <v>467</v>
      </c>
      <c r="D22" s="18" t="s">
        <v>5</v>
      </c>
      <c r="E22" s="14">
        <v>319</v>
      </c>
      <c r="F22" s="16">
        <v>4900</v>
      </c>
      <c r="G22" s="24">
        <v>8</v>
      </c>
    </row>
    <row r="23" spans="1:7" ht="12.75" customHeight="1" x14ac:dyDescent="0.2">
      <c r="A23" s="13" t="s">
        <v>297</v>
      </c>
      <c r="B23" s="101" t="s">
        <v>273</v>
      </c>
      <c r="C23" s="101" t="s">
        <v>482</v>
      </c>
      <c r="D23" s="18" t="s">
        <v>5</v>
      </c>
      <c r="E23" s="14">
        <v>320</v>
      </c>
      <c r="F23" s="16">
        <v>3500</v>
      </c>
      <c r="G23" s="24">
        <v>8</v>
      </c>
    </row>
    <row r="24" spans="1:7" ht="12.75" customHeight="1" x14ac:dyDescent="0.2">
      <c r="A24" s="13" t="s">
        <v>296</v>
      </c>
      <c r="B24" s="101" t="s">
        <v>273</v>
      </c>
      <c r="C24" s="101" t="s">
        <v>482</v>
      </c>
      <c r="D24" s="18" t="s">
        <v>298</v>
      </c>
      <c r="E24" s="21">
        <v>321</v>
      </c>
      <c r="F24" s="16">
        <v>50</v>
      </c>
      <c r="G24" s="24">
        <v>3</v>
      </c>
    </row>
    <row r="25" spans="1:7" ht="12.75" customHeight="1" x14ac:dyDescent="0.2">
      <c r="A25" s="13" t="s">
        <v>72</v>
      </c>
      <c r="B25" s="101" t="s">
        <v>273</v>
      </c>
      <c r="C25" s="101" t="s">
        <v>483</v>
      </c>
      <c r="D25" s="18" t="s">
        <v>4</v>
      </c>
      <c r="E25" s="14">
        <v>322</v>
      </c>
      <c r="F25" s="16">
        <v>12800</v>
      </c>
      <c r="G25" s="24">
        <v>10</v>
      </c>
    </row>
    <row r="26" spans="1:7" ht="12.75" customHeight="1" x14ac:dyDescent="0.2">
      <c r="A26" s="13" t="s">
        <v>94</v>
      </c>
      <c r="B26" s="101" t="s">
        <v>273</v>
      </c>
      <c r="C26" s="101" t="s">
        <v>484</v>
      </c>
      <c r="D26" s="18" t="s">
        <v>3</v>
      </c>
      <c r="E26" s="14">
        <v>323</v>
      </c>
      <c r="F26" s="16">
        <v>8420</v>
      </c>
      <c r="G26" s="24">
        <v>8</v>
      </c>
    </row>
    <row r="27" spans="1:7" ht="12.75" customHeight="1" x14ac:dyDescent="0.2">
      <c r="A27" s="13" t="s">
        <v>95</v>
      </c>
      <c r="B27" s="101" t="s">
        <v>273</v>
      </c>
      <c r="C27" s="101" t="s">
        <v>484</v>
      </c>
      <c r="D27" s="18" t="s">
        <v>3</v>
      </c>
      <c r="E27" s="21">
        <v>324</v>
      </c>
      <c r="F27" s="16">
        <v>5620</v>
      </c>
      <c r="G27" s="24">
        <v>8</v>
      </c>
    </row>
    <row r="28" spans="1:7" ht="12.75" customHeight="1" x14ac:dyDescent="0.2">
      <c r="A28" s="13" t="s">
        <v>96</v>
      </c>
      <c r="B28" s="101" t="s">
        <v>273</v>
      </c>
      <c r="C28" s="101" t="s">
        <v>484</v>
      </c>
      <c r="D28" s="18" t="s">
        <v>3</v>
      </c>
      <c r="E28" s="14">
        <v>325</v>
      </c>
      <c r="F28" s="16">
        <v>2020</v>
      </c>
      <c r="G28" s="24">
        <v>8</v>
      </c>
    </row>
    <row r="29" spans="1:7" ht="12.75" customHeight="1" x14ac:dyDescent="0.2">
      <c r="A29" s="66" t="s">
        <v>278</v>
      </c>
      <c r="B29" s="125" t="s">
        <v>273</v>
      </c>
      <c r="C29" s="125" t="s">
        <v>484</v>
      </c>
      <c r="D29" s="126"/>
      <c r="E29" s="127">
        <v>326</v>
      </c>
      <c r="F29" s="133"/>
      <c r="G29" s="128" t="s">
        <v>323</v>
      </c>
    </row>
    <row r="30" spans="1:7" ht="12.75" customHeight="1" x14ac:dyDescent="0.2">
      <c r="A30" s="13" t="s">
        <v>97</v>
      </c>
      <c r="B30" s="101" t="s">
        <v>273</v>
      </c>
      <c r="C30" s="101" t="s">
        <v>468</v>
      </c>
      <c r="D30" s="18" t="s">
        <v>3</v>
      </c>
      <c r="E30" s="21">
        <v>327</v>
      </c>
      <c r="F30" s="16">
        <v>1900</v>
      </c>
      <c r="G30" s="24">
        <v>8</v>
      </c>
    </row>
    <row r="31" spans="1:7" ht="12.75" customHeight="1" x14ac:dyDescent="0.2">
      <c r="A31" s="13" t="s">
        <v>98</v>
      </c>
      <c r="B31" s="101" t="s">
        <v>273</v>
      </c>
      <c r="C31" s="101" t="s">
        <v>486</v>
      </c>
      <c r="D31" s="18" t="s">
        <v>3</v>
      </c>
      <c r="E31" s="14">
        <v>328</v>
      </c>
      <c r="F31" s="16">
        <v>1430</v>
      </c>
      <c r="G31" s="24">
        <v>8</v>
      </c>
    </row>
    <row r="32" spans="1:7" ht="12.75" customHeight="1" x14ac:dyDescent="0.2">
      <c r="A32" s="13" t="s">
        <v>99</v>
      </c>
      <c r="B32" s="101" t="s">
        <v>273</v>
      </c>
      <c r="C32" s="101" t="s">
        <v>487</v>
      </c>
      <c r="D32" s="18" t="s">
        <v>3</v>
      </c>
      <c r="E32" s="14">
        <v>329</v>
      </c>
      <c r="F32" s="16">
        <v>670</v>
      </c>
      <c r="G32" s="24">
        <v>8</v>
      </c>
    </row>
    <row r="33" spans="1:7" ht="12.75" customHeight="1" x14ac:dyDescent="0.2">
      <c r="A33" s="22" t="s">
        <v>100</v>
      </c>
      <c r="B33" s="101" t="s">
        <v>273</v>
      </c>
      <c r="C33" s="101" t="s">
        <v>488</v>
      </c>
      <c r="D33" s="18" t="s">
        <v>3</v>
      </c>
      <c r="E33" s="21">
        <v>330</v>
      </c>
      <c r="F33" s="16">
        <v>2000</v>
      </c>
      <c r="G33" s="24">
        <v>8</v>
      </c>
    </row>
    <row r="34" spans="1:7" ht="12.75" customHeight="1" x14ac:dyDescent="0.2">
      <c r="A34" s="31" t="s">
        <v>490</v>
      </c>
      <c r="B34" s="52" t="s">
        <v>273</v>
      </c>
      <c r="C34" s="52" t="s">
        <v>489</v>
      </c>
      <c r="D34" s="64" t="s">
        <v>9</v>
      </c>
      <c r="E34" s="94">
        <v>331</v>
      </c>
      <c r="F34" s="53">
        <f>+'aiuole fiorite'!D18</f>
        <v>2350</v>
      </c>
      <c r="G34" s="35">
        <v>14</v>
      </c>
    </row>
    <row r="35" spans="1:7" ht="12.75" customHeight="1" x14ac:dyDescent="0.2">
      <c r="A35" s="13" t="s">
        <v>299</v>
      </c>
      <c r="B35" s="101" t="s">
        <v>273</v>
      </c>
      <c r="C35" s="101" t="s">
        <v>489</v>
      </c>
      <c r="D35" s="18" t="s">
        <v>8</v>
      </c>
      <c r="E35" s="14">
        <v>332</v>
      </c>
      <c r="F35" s="16">
        <v>500</v>
      </c>
      <c r="G35" s="24">
        <v>8</v>
      </c>
    </row>
    <row r="36" spans="1:7" ht="12.75" customHeight="1" x14ac:dyDescent="0.2">
      <c r="A36" s="13" t="s">
        <v>101</v>
      </c>
      <c r="B36" s="101" t="s">
        <v>273</v>
      </c>
      <c r="C36" s="101" t="s">
        <v>491</v>
      </c>
      <c r="D36" s="18" t="s">
        <v>3</v>
      </c>
      <c r="E36" s="21">
        <v>333</v>
      </c>
      <c r="F36" s="16">
        <v>1760</v>
      </c>
      <c r="G36" s="24">
        <v>8</v>
      </c>
    </row>
    <row r="37" spans="1:7" ht="12.75" customHeight="1" x14ac:dyDescent="0.2">
      <c r="A37" s="13" t="s">
        <v>267</v>
      </c>
      <c r="B37" s="101" t="s">
        <v>273</v>
      </c>
      <c r="C37" s="101" t="s">
        <v>469</v>
      </c>
      <c r="D37" s="18" t="s">
        <v>3</v>
      </c>
      <c r="E37" s="14">
        <v>334</v>
      </c>
      <c r="F37" s="16">
        <f>14670+2000</f>
        <v>16670</v>
      </c>
      <c r="G37" s="24">
        <v>8</v>
      </c>
    </row>
    <row r="38" spans="1:7" ht="12.75" customHeight="1" x14ac:dyDescent="0.2">
      <c r="A38" s="13" t="s">
        <v>102</v>
      </c>
      <c r="B38" s="101" t="s">
        <v>273</v>
      </c>
      <c r="C38" s="101" t="s">
        <v>492</v>
      </c>
      <c r="D38" s="18" t="s">
        <v>3</v>
      </c>
      <c r="E38" s="14">
        <v>335</v>
      </c>
      <c r="F38" s="16">
        <v>44500</v>
      </c>
      <c r="G38" s="24">
        <v>8</v>
      </c>
    </row>
    <row r="39" spans="1:7" ht="12.75" customHeight="1" x14ac:dyDescent="0.2">
      <c r="A39" s="13" t="s">
        <v>103</v>
      </c>
      <c r="B39" s="101" t="s">
        <v>273</v>
      </c>
      <c r="C39" s="101" t="s">
        <v>493</v>
      </c>
      <c r="D39" s="18" t="s">
        <v>3</v>
      </c>
      <c r="E39" s="21">
        <v>336</v>
      </c>
      <c r="F39" s="16">
        <v>200</v>
      </c>
      <c r="G39" s="24">
        <v>8</v>
      </c>
    </row>
    <row r="40" spans="1:7" ht="12.75" customHeight="1" x14ac:dyDescent="0.2">
      <c r="A40" s="13" t="s">
        <v>104</v>
      </c>
      <c r="B40" s="101" t="s">
        <v>273</v>
      </c>
      <c r="C40" s="150" t="s">
        <v>494</v>
      </c>
      <c r="D40" s="18" t="s">
        <v>3</v>
      </c>
      <c r="E40" s="14">
        <v>337</v>
      </c>
      <c r="F40" s="16">
        <v>39560</v>
      </c>
      <c r="G40" s="24">
        <v>8</v>
      </c>
    </row>
    <row r="41" spans="1:7" ht="12.75" customHeight="1" x14ac:dyDescent="0.2">
      <c r="A41" s="56" t="s">
        <v>33</v>
      </c>
      <c r="B41" s="101" t="s">
        <v>273</v>
      </c>
      <c r="C41" s="150" t="s">
        <v>494</v>
      </c>
      <c r="D41" s="29" t="s">
        <v>15</v>
      </c>
      <c r="E41" s="14">
        <v>338</v>
      </c>
      <c r="F41" s="30">
        <v>70</v>
      </c>
      <c r="G41" s="28">
        <v>2</v>
      </c>
    </row>
    <row r="42" spans="1:7" ht="12.75" customHeight="1" x14ac:dyDescent="0.2">
      <c r="A42" s="22" t="s">
        <v>105</v>
      </c>
      <c r="B42" s="101" t="s">
        <v>273</v>
      </c>
      <c r="C42" s="101" t="s">
        <v>472</v>
      </c>
      <c r="D42" s="18" t="s">
        <v>3</v>
      </c>
      <c r="E42" s="21">
        <v>339</v>
      </c>
      <c r="F42" s="16">
        <v>100</v>
      </c>
      <c r="G42" s="24">
        <v>8</v>
      </c>
    </row>
    <row r="43" spans="1:7" ht="12.75" customHeight="1" x14ac:dyDescent="0.2">
      <c r="A43" s="13" t="s">
        <v>106</v>
      </c>
      <c r="B43" s="101" t="s">
        <v>273</v>
      </c>
      <c r="C43" s="101" t="s">
        <v>472</v>
      </c>
      <c r="D43" s="18" t="s">
        <v>8</v>
      </c>
      <c r="E43" s="14">
        <v>340</v>
      </c>
      <c r="F43" s="16">
        <v>100</v>
      </c>
      <c r="G43" s="24">
        <v>8</v>
      </c>
    </row>
    <row r="44" spans="1:7" ht="12.75" customHeight="1" x14ac:dyDescent="0.2">
      <c r="A44" s="13" t="s">
        <v>107</v>
      </c>
      <c r="B44" s="101" t="s">
        <v>273</v>
      </c>
      <c r="C44" s="101" t="s">
        <v>463</v>
      </c>
      <c r="D44" s="18" t="s">
        <v>3</v>
      </c>
      <c r="E44" s="14">
        <v>341</v>
      </c>
      <c r="F44" s="16">
        <v>8980</v>
      </c>
      <c r="G44" s="24">
        <v>8</v>
      </c>
    </row>
    <row r="45" spans="1:7" ht="12.75" customHeight="1" x14ac:dyDescent="0.2">
      <c r="A45" s="22" t="s">
        <v>108</v>
      </c>
      <c r="B45" s="101" t="s">
        <v>273</v>
      </c>
      <c r="C45" s="101" t="s">
        <v>463</v>
      </c>
      <c r="D45" s="18" t="s">
        <v>3</v>
      </c>
      <c r="E45" s="21">
        <v>342</v>
      </c>
      <c r="F45" s="16">
        <v>2000</v>
      </c>
      <c r="G45" s="24">
        <v>8</v>
      </c>
    </row>
    <row r="46" spans="1:7" ht="12.75" customHeight="1" x14ac:dyDescent="0.2">
      <c r="A46" s="20" t="s">
        <v>109</v>
      </c>
      <c r="B46" s="101" t="s">
        <v>273</v>
      </c>
      <c r="C46" s="101" t="s">
        <v>463</v>
      </c>
      <c r="D46" s="29" t="s">
        <v>15</v>
      </c>
      <c r="E46" s="14">
        <v>343</v>
      </c>
      <c r="F46" s="30">
        <v>310</v>
      </c>
      <c r="G46" s="28">
        <v>2</v>
      </c>
    </row>
    <row r="47" spans="1:7" ht="12.75" customHeight="1" x14ac:dyDescent="0.2">
      <c r="A47" s="22" t="s">
        <v>242</v>
      </c>
      <c r="B47" s="101" t="s">
        <v>273</v>
      </c>
      <c r="C47" s="101" t="s">
        <v>485</v>
      </c>
      <c r="D47" s="18" t="s">
        <v>3</v>
      </c>
      <c r="E47" s="14">
        <v>344</v>
      </c>
      <c r="F47" s="16">
        <v>750</v>
      </c>
      <c r="G47" s="24">
        <v>8</v>
      </c>
    </row>
    <row r="48" spans="1:7" ht="12.75" customHeight="1" x14ac:dyDescent="0.2">
      <c r="A48" s="22" t="s">
        <v>110</v>
      </c>
      <c r="B48" s="101" t="s">
        <v>273</v>
      </c>
      <c r="C48" s="101" t="s">
        <v>497</v>
      </c>
      <c r="D48" s="18" t="s">
        <v>3</v>
      </c>
      <c r="E48" s="21">
        <v>345</v>
      </c>
      <c r="F48" s="16">
        <v>1000</v>
      </c>
      <c r="G48" s="24">
        <v>8</v>
      </c>
    </row>
    <row r="49" spans="1:7" ht="12.75" customHeight="1" x14ac:dyDescent="0.2">
      <c r="A49" s="31" t="s">
        <v>189</v>
      </c>
      <c r="B49" s="52" t="s">
        <v>273</v>
      </c>
      <c r="C49" s="52" t="s">
        <v>467</v>
      </c>
      <c r="D49" s="65" t="s">
        <v>9</v>
      </c>
      <c r="E49" s="94">
        <v>346</v>
      </c>
      <c r="F49" s="53">
        <f>+'aiuole fiorite'!D25</f>
        <v>40</v>
      </c>
      <c r="G49" s="35">
        <v>14</v>
      </c>
    </row>
    <row r="50" spans="1:7" ht="12.75" customHeight="1" x14ac:dyDescent="0.2">
      <c r="A50" s="31" t="s">
        <v>190</v>
      </c>
      <c r="B50" s="52" t="s">
        <v>273</v>
      </c>
      <c r="C50" s="52" t="s">
        <v>467</v>
      </c>
      <c r="D50" s="65" t="s">
        <v>9</v>
      </c>
      <c r="E50" s="94">
        <v>347</v>
      </c>
      <c r="F50" s="53">
        <f>+'aiuole fiorite'!D26</f>
        <v>65</v>
      </c>
      <c r="G50" s="35">
        <v>14</v>
      </c>
    </row>
    <row r="51" spans="1:7" ht="12.75" customHeight="1" x14ac:dyDescent="0.2">
      <c r="A51" s="31" t="s">
        <v>191</v>
      </c>
      <c r="B51" s="52" t="s">
        <v>273</v>
      </c>
      <c r="C51" s="52" t="s">
        <v>467</v>
      </c>
      <c r="D51" s="65" t="s">
        <v>9</v>
      </c>
      <c r="E51" s="134">
        <v>348</v>
      </c>
      <c r="F51" s="53">
        <f>+'aiuole fiorite'!D27</f>
        <v>45</v>
      </c>
      <c r="G51" s="35">
        <v>14</v>
      </c>
    </row>
    <row r="52" spans="1:7" ht="12.75" customHeight="1" x14ac:dyDescent="0.2">
      <c r="A52" s="13" t="s">
        <v>498</v>
      </c>
      <c r="B52" s="101" t="s">
        <v>273</v>
      </c>
      <c r="C52" s="101" t="s">
        <v>467</v>
      </c>
      <c r="D52" s="18" t="s">
        <v>3</v>
      </c>
      <c r="E52" s="14">
        <v>349</v>
      </c>
      <c r="F52" s="16">
        <v>2000</v>
      </c>
      <c r="G52" s="24">
        <v>8</v>
      </c>
    </row>
    <row r="53" spans="1:7" ht="12.75" customHeight="1" x14ac:dyDescent="0.2">
      <c r="A53" s="22" t="s">
        <v>111</v>
      </c>
      <c r="B53" s="101" t="s">
        <v>273</v>
      </c>
      <c r="C53" s="101" t="s">
        <v>499</v>
      </c>
      <c r="D53" s="18" t="s">
        <v>3</v>
      </c>
      <c r="E53" s="14">
        <v>350</v>
      </c>
      <c r="F53" s="16">
        <v>600</v>
      </c>
      <c r="G53" s="24">
        <v>8</v>
      </c>
    </row>
    <row r="54" spans="1:7" ht="12.75" customHeight="1" x14ac:dyDescent="0.2">
      <c r="A54" s="13" t="s">
        <v>112</v>
      </c>
      <c r="B54" s="101" t="s">
        <v>273</v>
      </c>
      <c r="C54" s="101" t="s">
        <v>500</v>
      </c>
      <c r="D54" s="18" t="s">
        <v>3</v>
      </c>
      <c r="E54" s="21">
        <v>351</v>
      </c>
      <c r="F54" s="16">
        <v>500</v>
      </c>
      <c r="G54" s="24">
        <v>8</v>
      </c>
    </row>
    <row r="55" spans="1:7" ht="12.75" customHeight="1" x14ac:dyDescent="0.2">
      <c r="A55" s="13" t="s">
        <v>243</v>
      </c>
      <c r="B55" s="101" t="s">
        <v>273</v>
      </c>
      <c r="C55" s="101" t="s">
        <v>495</v>
      </c>
      <c r="D55" s="18" t="s">
        <v>3</v>
      </c>
      <c r="E55" s="14">
        <v>352</v>
      </c>
      <c r="F55" s="16">
        <v>2300</v>
      </c>
      <c r="G55" s="24">
        <v>8</v>
      </c>
    </row>
    <row r="56" spans="1:7" ht="12.75" customHeight="1" x14ac:dyDescent="0.2">
      <c r="A56" s="13" t="s">
        <v>113</v>
      </c>
      <c r="B56" s="101" t="s">
        <v>273</v>
      </c>
      <c r="C56" s="101" t="s">
        <v>496</v>
      </c>
      <c r="D56" s="18" t="s">
        <v>3</v>
      </c>
      <c r="E56" s="14">
        <v>353</v>
      </c>
      <c r="F56" s="16">
        <v>500</v>
      </c>
      <c r="G56" s="24">
        <v>8</v>
      </c>
    </row>
    <row r="57" spans="1:7" ht="12.75" customHeight="1" x14ac:dyDescent="0.2">
      <c r="A57" s="31" t="s">
        <v>183</v>
      </c>
      <c r="B57" s="52" t="s">
        <v>273</v>
      </c>
      <c r="C57" s="52" t="s">
        <v>503</v>
      </c>
      <c r="D57" s="65" t="s">
        <v>9</v>
      </c>
      <c r="E57" s="134">
        <v>354</v>
      </c>
      <c r="F57" s="53">
        <f>+'aiuole fiorite'!D19</f>
        <v>75</v>
      </c>
      <c r="G57" s="132" t="s">
        <v>322</v>
      </c>
    </row>
    <row r="58" spans="1:7" ht="12.75" customHeight="1" x14ac:dyDescent="0.2">
      <c r="A58" s="13" t="s">
        <v>244</v>
      </c>
      <c r="B58" s="101" t="s">
        <v>273</v>
      </c>
      <c r="C58" s="101" t="s">
        <v>503</v>
      </c>
      <c r="D58" s="18" t="s">
        <v>8</v>
      </c>
      <c r="E58" s="14">
        <v>355</v>
      </c>
      <c r="F58" s="16">
        <v>50</v>
      </c>
      <c r="G58" s="24">
        <v>8</v>
      </c>
    </row>
    <row r="59" spans="1:7" ht="12.75" customHeight="1" x14ac:dyDescent="0.2">
      <c r="A59" s="13" t="s">
        <v>114</v>
      </c>
      <c r="B59" s="101" t="s">
        <v>273</v>
      </c>
      <c r="C59" s="101" t="s">
        <v>501</v>
      </c>
      <c r="D59" s="18" t="s">
        <v>3</v>
      </c>
      <c r="E59" s="14">
        <v>356</v>
      </c>
      <c r="F59" s="16">
        <v>200</v>
      </c>
      <c r="G59" s="24">
        <v>8</v>
      </c>
    </row>
    <row r="60" spans="1:7" ht="12.75" customHeight="1" x14ac:dyDescent="0.2">
      <c r="A60" s="13" t="s">
        <v>504</v>
      </c>
      <c r="B60" s="101" t="s">
        <v>273</v>
      </c>
      <c r="C60" s="101" t="s">
        <v>501</v>
      </c>
      <c r="D60" s="18" t="s">
        <v>12</v>
      </c>
      <c r="E60" s="21">
        <v>357</v>
      </c>
      <c r="F60" s="16">
        <v>200</v>
      </c>
      <c r="G60" s="24">
        <v>8</v>
      </c>
    </row>
    <row r="61" spans="1:7" ht="12.75" customHeight="1" x14ac:dyDescent="0.2">
      <c r="A61" s="13" t="s">
        <v>115</v>
      </c>
      <c r="B61" s="101" t="s">
        <v>273</v>
      </c>
      <c r="C61" s="101" t="s">
        <v>502</v>
      </c>
      <c r="D61" s="18" t="s">
        <v>10</v>
      </c>
      <c r="E61" s="14">
        <v>358</v>
      </c>
      <c r="F61" s="16">
        <v>9400</v>
      </c>
      <c r="G61" s="24">
        <v>4</v>
      </c>
    </row>
    <row r="62" spans="1:7" ht="12.75" customHeight="1" x14ac:dyDescent="0.2">
      <c r="A62" s="13" t="s">
        <v>116</v>
      </c>
      <c r="B62" s="101" t="s">
        <v>273</v>
      </c>
      <c r="C62" s="101" t="s">
        <v>502</v>
      </c>
      <c r="D62" s="18" t="s">
        <v>10</v>
      </c>
      <c r="E62" s="14">
        <v>359</v>
      </c>
      <c r="F62" s="16">
        <v>3400</v>
      </c>
      <c r="G62" s="24">
        <v>4</v>
      </c>
    </row>
    <row r="63" spans="1:7" ht="12.75" customHeight="1" x14ac:dyDescent="0.2">
      <c r="A63" s="118" t="s">
        <v>245</v>
      </c>
      <c r="B63" s="101" t="s">
        <v>273</v>
      </c>
      <c r="C63" s="101" t="s">
        <v>502</v>
      </c>
      <c r="D63" s="18" t="s">
        <v>3</v>
      </c>
      <c r="E63" s="21">
        <v>360</v>
      </c>
      <c r="F63" s="16">
        <v>1000</v>
      </c>
      <c r="G63" s="24">
        <v>8</v>
      </c>
    </row>
    <row r="64" spans="1:7" ht="12.75" customHeight="1" x14ac:dyDescent="0.2">
      <c r="A64" s="13" t="s">
        <v>246</v>
      </c>
      <c r="B64" s="101" t="s">
        <v>273</v>
      </c>
      <c r="C64" s="101" t="s">
        <v>502</v>
      </c>
      <c r="D64" s="18" t="s">
        <v>3</v>
      </c>
      <c r="E64" s="14">
        <v>361</v>
      </c>
      <c r="F64" s="16">
        <v>1000</v>
      </c>
      <c r="G64" s="24">
        <v>4</v>
      </c>
    </row>
    <row r="65" spans="1:11" ht="12.75" customHeight="1" x14ac:dyDescent="0.2">
      <c r="A65" s="22" t="s">
        <v>118</v>
      </c>
      <c r="B65" s="101" t="s">
        <v>273</v>
      </c>
      <c r="C65" s="101" t="s">
        <v>481</v>
      </c>
      <c r="D65" s="18" t="s">
        <v>3</v>
      </c>
      <c r="E65" s="14">
        <v>362</v>
      </c>
      <c r="F65" s="16">
        <v>5410</v>
      </c>
      <c r="G65" s="24">
        <v>8</v>
      </c>
    </row>
    <row r="66" spans="1:11" ht="12.75" customHeight="1" x14ac:dyDescent="0.2">
      <c r="A66" s="22" t="s">
        <v>119</v>
      </c>
      <c r="B66" s="101" t="s">
        <v>273</v>
      </c>
      <c r="C66" s="101" t="s">
        <v>481</v>
      </c>
      <c r="D66" s="18" t="s">
        <v>3</v>
      </c>
      <c r="E66" s="21">
        <v>363</v>
      </c>
      <c r="F66" s="16">
        <v>960</v>
      </c>
      <c r="G66" s="24">
        <v>8</v>
      </c>
    </row>
    <row r="67" spans="1:11" ht="12.75" customHeight="1" x14ac:dyDescent="0.2">
      <c r="A67" s="22" t="s">
        <v>16</v>
      </c>
      <c r="B67" s="101" t="s">
        <v>273</v>
      </c>
      <c r="C67" s="101" t="s">
        <v>505</v>
      </c>
      <c r="D67" s="18" t="s">
        <v>3</v>
      </c>
      <c r="E67" s="14">
        <v>364</v>
      </c>
      <c r="F67" s="16">
        <v>14880</v>
      </c>
      <c r="G67" s="24">
        <v>8</v>
      </c>
      <c r="K67" s="156"/>
    </row>
    <row r="68" spans="1:11" ht="12.75" customHeight="1" x14ac:dyDescent="0.2">
      <c r="A68" s="13" t="s">
        <v>254</v>
      </c>
      <c r="B68" s="101" t="s">
        <v>273</v>
      </c>
      <c r="C68" s="101" t="s">
        <v>426</v>
      </c>
      <c r="D68" s="18" t="s">
        <v>3</v>
      </c>
      <c r="E68" s="14">
        <v>365</v>
      </c>
      <c r="F68" s="16">
        <v>11500</v>
      </c>
      <c r="G68" s="24">
        <v>8</v>
      </c>
    </row>
    <row r="69" spans="1:11" ht="12.75" customHeight="1" x14ac:dyDescent="0.2">
      <c r="A69" s="13" t="s">
        <v>120</v>
      </c>
      <c r="B69" s="101" t="s">
        <v>273</v>
      </c>
      <c r="C69" s="101" t="s">
        <v>426</v>
      </c>
      <c r="D69" s="61" t="s">
        <v>3</v>
      </c>
      <c r="E69" s="21">
        <v>366</v>
      </c>
      <c r="F69" s="62">
        <v>800</v>
      </c>
      <c r="G69" s="24">
        <v>8</v>
      </c>
    </row>
    <row r="70" spans="1:11" ht="12.75" customHeight="1" x14ac:dyDescent="0.2">
      <c r="A70" s="31" t="s">
        <v>257</v>
      </c>
      <c r="B70" s="31" t="s">
        <v>274</v>
      </c>
      <c r="C70" s="31" t="s">
        <v>508</v>
      </c>
      <c r="D70" s="64" t="s">
        <v>9</v>
      </c>
      <c r="E70" s="106">
        <v>540</v>
      </c>
      <c r="F70" s="53">
        <f>+'aiuole fiorite'!D22</f>
        <v>120</v>
      </c>
      <c r="G70" s="35">
        <v>14</v>
      </c>
    </row>
    <row r="71" spans="1:11" ht="12.75" customHeight="1" x14ac:dyDescent="0.2">
      <c r="A71" s="13" t="s">
        <v>256</v>
      </c>
      <c r="B71" s="57" t="s">
        <v>274</v>
      </c>
      <c r="C71" s="57" t="s">
        <v>506</v>
      </c>
      <c r="D71" s="18" t="s">
        <v>3</v>
      </c>
      <c r="E71" s="14">
        <v>541</v>
      </c>
      <c r="F71" s="16">
        <v>5000</v>
      </c>
      <c r="G71" s="24">
        <v>8</v>
      </c>
    </row>
    <row r="72" spans="1:11" ht="12.75" customHeight="1" x14ac:dyDescent="0.2">
      <c r="A72" s="13" t="s">
        <v>331</v>
      </c>
      <c r="B72" s="57" t="s">
        <v>274</v>
      </c>
      <c r="C72" s="149" t="s">
        <v>507</v>
      </c>
      <c r="D72" s="68" t="s">
        <v>11</v>
      </c>
      <c r="E72" s="69">
        <v>542</v>
      </c>
      <c r="F72" s="16">
        <v>1750</v>
      </c>
      <c r="G72" s="24">
        <v>8</v>
      </c>
    </row>
    <row r="73" spans="1:11" ht="18" x14ac:dyDescent="0.25">
      <c r="A73" s="164" t="s">
        <v>28</v>
      </c>
      <c r="B73" s="102"/>
      <c r="C73" s="102"/>
      <c r="D73" s="71"/>
      <c r="E73" s="72"/>
      <c r="F73" s="70">
        <f>SUM(F4:F72)</f>
        <v>306085</v>
      </c>
      <c r="G73" s="70"/>
    </row>
    <row r="74" spans="1:11" ht="0.75" customHeight="1" thickBot="1" x14ac:dyDescent="0.3">
      <c r="A74" s="165"/>
      <c r="B74" s="96"/>
      <c r="C74" s="96"/>
      <c r="D74" s="74"/>
      <c r="E74" s="75"/>
      <c r="F74" s="76"/>
      <c r="G74" s="76"/>
    </row>
    <row r="75" spans="1:11" ht="33" customHeight="1" thickBot="1" x14ac:dyDescent="0.35">
      <c r="A75" s="151" t="s">
        <v>263</v>
      </c>
      <c r="B75" s="151" t="s">
        <v>268</v>
      </c>
      <c r="C75" s="152" t="s">
        <v>337</v>
      </c>
      <c r="D75" s="166" t="s">
        <v>265</v>
      </c>
      <c r="E75" s="167"/>
      <c r="F75" s="167"/>
      <c r="G75" s="168"/>
    </row>
    <row r="76" spans="1:11" ht="13.5" thickBot="1" x14ac:dyDescent="0.25">
      <c r="A76" s="45" t="s">
        <v>209</v>
      </c>
      <c r="B76" s="45"/>
      <c r="C76" s="45"/>
      <c r="D76" s="153" t="s">
        <v>6</v>
      </c>
      <c r="E76" s="153" t="s">
        <v>7</v>
      </c>
      <c r="F76" s="154" t="s">
        <v>1</v>
      </c>
      <c r="G76" s="155" t="s">
        <v>24</v>
      </c>
    </row>
    <row r="77" spans="1:11" ht="12.75" customHeight="1" x14ac:dyDescent="0.2">
      <c r="A77" s="104" t="s">
        <v>195</v>
      </c>
      <c r="B77" s="104" t="s">
        <v>270</v>
      </c>
      <c r="C77" s="104" t="s">
        <v>509</v>
      </c>
      <c r="D77" s="98" t="s">
        <v>12</v>
      </c>
      <c r="E77" s="114">
        <v>255</v>
      </c>
      <c r="F77" s="39">
        <v>1694</v>
      </c>
      <c r="G77" s="36">
        <v>5</v>
      </c>
    </row>
    <row r="78" spans="1:11" ht="12.75" customHeight="1" x14ac:dyDescent="0.2">
      <c r="A78" s="105" t="s">
        <v>510</v>
      </c>
      <c r="B78" s="104" t="s">
        <v>270</v>
      </c>
      <c r="C78" s="104" t="s">
        <v>400</v>
      </c>
      <c r="D78" s="36" t="s">
        <v>12</v>
      </c>
      <c r="E78" s="115">
        <v>256</v>
      </c>
      <c r="F78" s="39">
        <v>1516</v>
      </c>
      <c r="G78" s="36">
        <v>5</v>
      </c>
    </row>
    <row r="79" spans="1:11" ht="12.75" customHeight="1" x14ac:dyDescent="0.2">
      <c r="A79" s="31" t="s">
        <v>199</v>
      </c>
      <c r="B79" s="31" t="s">
        <v>270</v>
      </c>
      <c r="C79" s="31" t="s">
        <v>511</v>
      </c>
      <c r="D79" s="36" t="s">
        <v>12</v>
      </c>
      <c r="E79" s="50">
        <v>257</v>
      </c>
      <c r="F79" s="113">
        <v>1800</v>
      </c>
      <c r="G79" s="36">
        <v>5</v>
      </c>
    </row>
    <row r="80" spans="1:11" ht="12.75" customHeight="1" x14ac:dyDescent="0.2">
      <c r="A80" s="31" t="s">
        <v>200</v>
      </c>
      <c r="B80" s="31" t="s">
        <v>270</v>
      </c>
      <c r="C80" s="31" t="s">
        <v>512</v>
      </c>
      <c r="D80" s="36" t="s">
        <v>12</v>
      </c>
      <c r="E80" s="50">
        <v>258</v>
      </c>
      <c r="F80" s="113">
        <v>400</v>
      </c>
      <c r="G80" s="36">
        <v>5</v>
      </c>
    </row>
    <row r="81" spans="1:7" ht="12.75" customHeight="1" x14ac:dyDescent="0.2">
      <c r="A81" s="31" t="s">
        <v>205</v>
      </c>
      <c r="B81" s="31" t="s">
        <v>270</v>
      </c>
      <c r="C81" s="31" t="s">
        <v>389</v>
      </c>
      <c r="D81" s="36" t="s">
        <v>10</v>
      </c>
      <c r="E81" s="50">
        <v>259</v>
      </c>
      <c r="F81" s="39">
        <v>2200</v>
      </c>
      <c r="G81" s="36">
        <v>5</v>
      </c>
    </row>
    <row r="82" spans="1:7" ht="12.75" customHeight="1" x14ac:dyDescent="0.2">
      <c r="A82" s="31" t="s">
        <v>210</v>
      </c>
      <c r="B82" s="31" t="s">
        <v>270</v>
      </c>
      <c r="C82" s="31" t="s">
        <v>513</v>
      </c>
      <c r="D82" s="36" t="s">
        <v>277</v>
      </c>
      <c r="E82" s="50">
        <v>260</v>
      </c>
      <c r="F82" s="39">
        <v>6000</v>
      </c>
      <c r="G82" s="36">
        <v>5</v>
      </c>
    </row>
    <row r="83" spans="1:7" ht="12.75" customHeight="1" x14ac:dyDescent="0.2">
      <c r="A83" s="31" t="s">
        <v>206</v>
      </c>
      <c r="B83" s="31" t="s">
        <v>270</v>
      </c>
      <c r="C83" s="31" t="s">
        <v>514</v>
      </c>
      <c r="D83" s="36" t="s">
        <v>277</v>
      </c>
      <c r="E83" s="50">
        <v>261</v>
      </c>
      <c r="F83" s="39">
        <v>3302</v>
      </c>
      <c r="G83" s="36">
        <v>5</v>
      </c>
    </row>
    <row r="84" spans="1:7" ht="12.75" customHeight="1" x14ac:dyDescent="0.2">
      <c r="A84" s="31" t="s">
        <v>211</v>
      </c>
      <c r="B84" s="31" t="s">
        <v>270</v>
      </c>
      <c r="C84" s="31" t="s">
        <v>513</v>
      </c>
      <c r="D84" s="36" t="s">
        <v>12</v>
      </c>
      <c r="E84" s="50">
        <v>262</v>
      </c>
      <c r="F84" s="39">
        <v>17600</v>
      </c>
      <c r="G84" s="36">
        <v>5</v>
      </c>
    </row>
    <row r="85" spans="1:7" ht="12.75" customHeight="1" x14ac:dyDescent="0.2">
      <c r="A85" s="31" t="s">
        <v>212</v>
      </c>
      <c r="B85" s="31" t="s">
        <v>270</v>
      </c>
      <c r="C85" s="31" t="s">
        <v>389</v>
      </c>
      <c r="D85" s="36" t="s">
        <v>12</v>
      </c>
      <c r="E85" s="50">
        <v>263</v>
      </c>
      <c r="F85" s="39">
        <v>1500</v>
      </c>
      <c r="G85" s="36">
        <v>5</v>
      </c>
    </row>
    <row r="86" spans="1:7" ht="12.75" customHeight="1" x14ac:dyDescent="0.2">
      <c r="A86" s="31" t="s">
        <v>213</v>
      </c>
      <c r="B86" s="31" t="s">
        <v>270</v>
      </c>
      <c r="C86" s="31" t="s">
        <v>515</v>
      </c>
      <c r="D86" s="36" t="s">
        <v>10</v>
      </c>
      <c r="E86" s="50">
        <v>264</v>
      </c>
      <c r="F86" s="39">
        <v>10000</v>
      </c>
      <c r="G86" s="36">
        <v>5</v>
      </c>
    </row>
    <row r="87" spans="1:7" ht="12.75" customHeight="1" x14ac:dyDescent="0.2">
      <c r="A87" s="31" t="s">
        <v>203</v>
      </c>
      <c r="B87" s="31" t="s">
        <v>273</v>
      </c>
      <c r="C87" s="31" t="s">
        <v>516</v>
      </c>
      <c r="D87" s="36" t="s">
        <v>12</v>
      </c>
      <c r="E87" s="50">
        <v>367</v>
      </c>
      <c r="F87" s="113">
        <v>2000</v>
      </c>
      <c r="G87" s="36">
        <v>5</v>
      </c>
    </row>
    <row r="88" spans="1:7" ht="12.75" customHeight="1" x14ac:dyDescent="0.2">
      <c r="A88" s="31" t="s">
        <v>300</v>
      </c>
      <c r="B88" s="31" t="s">
        <v>273</v>
      </c>
      <c r="C88" s="31" t="s">
        <v>502</v>
      </c>
      <c r="D88" s="36" t="s">
        <v>277</v>
      </c>
      <c r="E88" s="115">
        <v>368</v>
      </c>
      <c r="F88" s="39">
        <v>7000</v>
      </c>
      <c r="G88" s="36">
        <v>3</v>
      </c>
    </row>
    <row r="89" spans="1:7" ht="12.75" customHeight="1" x14ac:dyDescent="0.2">
      <c r="A89" s="31" t="s">
        <v>207</v>
      </c>
      <c r="B89" s="31" t="s">
        <v>273</v>
      </c>
      <c r="C89" s="31" t="s">
        <v>516</v>
      </c>
      <c r="D89" s="36" t="s">
        <v>12</v>
      </c>
      <c r="E89" s="50">
        <v>369</v>
      </c>
      <c r="F89" s="39">
        <v>120</v>
      </c>
      <c r="G89" s="36">
        <v>5</v>
      </c>
    </row>
    <row r="90" spans="1:7" ht="12.75" customHeight="1" x14ac:dyDescent="0.2">
      <c r="A90" s="31" t="s">
        <v>517</v>
      </c>
      <c r="B90" s="31" t="s">
        <v>271</v>
      </c>
      <c r="C90" s="31" t="s">
        <v>414</v>
      </c>
      <c r="D90" s="36" t="s">
        <v>12</v>
      </c>
      <c r="E90" s="50">
        <v>434</v>
      </c>
      <c r="F90" s="113">
        <v>5600</v>
      </c>
      <c r="G90" s="36">
        <v>5</v>
      </c>
    </row>
    <row r="91" spans="1:7" ht="12.75" customHeight="1" x14ac:dyDescent="0.2">
      <c r="A91" s="31" t="s">
        <v>196</v>
      </c>
      <c r="B91" s="31" t="s">
        <v>272</v>
      </c>
      <c r="C91" s="31" t="s">
        <v>518</v>
      </c>
      <c r="D91" s="36" t="s">
        <v>12</v>
      </c>
      <c r="E91" s="115">
        <v>543</v>
      </c>
      <c r="F91" s="39">
        <v>1805</v>
      </c>
      <c r="G91" s="36">
        <v>5</v>
      </c>
    </row>
    <row r="92" spans="1:7" ht="12.75" customHeight="1" x14ac:dyDescent="0.2">
      <c r="A92" s="31" t="s">
        <v>197</v>
      </c>
      <c r="B92" s="31" t="s">
        <v>272</v>
      </c>
      <c r="C92" s="31" t="s">
        <v>519</v>
      </c>
      <c r="D92" s="36" t="s">
        <v>12</v>
      </c>
      <c r="E92" s="115">
        <v>544</v>
      </c>
      <c r="F92" s="39">
        <v>4312</v>
      </c>
      <c r="G92" s="36">
        <v>5</v>
      </c>
    </row>
    <row r="93" spans="1:7" ht="12.75" customHeight="1" x14ac:dyDescent="0.2">
      <c r="A93" s="31" t="s">
        <v>198</v>
      </c>
      <c r="B93" s="31" t="s">
        <v>272</v>
      </c>
      <c r="C93" s="31" t="s">
        <v>520</v>
      </c>
      <c r="D93" s="36" t="s">
        <v>12</v>
      </c>
      <c r="E93" s="115">
        <v>545</v>
      </c>
      <c r="F93" s="113">
        <v>600</v>
      </c>
      <c r="G93" s="36">
        <v>5</v>
      </c>
    </row>
    <row r="94" spans="1:7" ht="12.75" customHeight="1" x14ac:dyDescent="0.2">
      <c r="A94" s="31" t="s">
        <v>201</v>
      </c>
      <c r="B94" s="31" t="s">
        <v>272</v>
      </c>
      <c r="C94" s="31" t="s">
        <v>521</v>
      </c>
      <c r="D94" s="36" t="s">
        <v>202</v>
      </c>
      <c r="E94" s="50">
        <v>546</v>
      </c>
      <c r="F94" s="113">
        <v>3500</v>
      </c>
      <c r="G94" s="36">
        <v>5</v>
      </c>
    </row>
    <row r="95" spans="1:7" ht="12.75" customHeight="1" x14ac:dyDescent="0.2">
      <c r="A95" s="31" t="s">
        <v>279</v>
      </c>
      <c r="B95" s="31" t="s">
        <v>272</v>
      </c>
      <c r="C95" s="31" t="s">
        <v>522</v>
      </c>
      <c r="D95" s="36" t="s">
        <v>12</v>
      </c>
      <c r="E95" s="50">
        <v>547</v>
      </c>
      <c r="F95" s="113">
        <v>2000</v>
      </c>
      <c r="G95" s="36">
        <v>5</v>
      </c>
    </row>
    <row r="96" spans="1:7" ht="12.75" customHeight="1" x14ac:dyDescent="0.2">
      <c r="A96" s="105" t="s">
        <v>204</v>
      </c>
      <c r="B96" s="105" t="s">
        <v>272</v>
      </c>
      <c r="C96" s="105" t="s">
        <v>523</v>
      </c>
      <c r="D96" s="36" t="s">
        <v>12</v>
      </c>
      <c r="E96" s="50">
        <v>548</v>
      </c>
      <c r="F96" s="113">
        <v>6000</v>
      </c>
      <c r="G96" s="36">
        <v>5</v>
      </c>
    </row>
    <row r="97" spans="1:7" ht="12.75" customHeight="1" x14ac:dyDescent="0.2">
      <c r="A97" s="31"/>
      <c r="B97" s="31"/>
      <c r="C97" s="31"/>
      <c r="D97" s="36"/>
      <c r="E97" s="50"/>
      <c r="F97" s="34"/>
      <c r="G97" s="40"/>
    </row>
    <row r="98" spans="1:7" x14ac:dyDescent="0.2">
      <c r="A98" s="42" t="s">
        <v>208</v>
      </c>
      <c r="B98" s="42"/>
      <c r="C98" s="42"/>
      <c r="D98" s="43"/>
      <c r="E98" s="43"/>
      <c r="F98" s="44">
        <f>SUM(F77:F97)</f>
        <v>78949</v>
      </c>
      <c r="G98" s="44"/>
    </row>
    <row r="99" spans="1:7" ht="25.5" x14ac:dyDescent="0.35">
      <c r="A99" s="7" t="s">
        <v>159</v>
      </c>
      <c r="B99" s="7"/>
      <c r="C99" s="7"/>
      <c r="G99" s="10"/>
    </row>
    <row r="101" spans="1:7" x14ac:dyDescent="0.2">
      <c r="A101" s="5" t="s">
        <v>157</v>
      </c>
      <c r="B101" s="5"/>
      <c r="C101" s="5"/>
      <c r="D101" s="2"/>
      <c r="E101" s="2"/>
      <c r="G101" s="6">
        <f>+F73-G102</f>
        <v>305455</v>
      </c>
    </row>
    <row r="102" spans="1:7" x14ac:dyDescent="0.2">
      <c r="A102" s="47" t="s">
        <v>156</v>
      </c>
      <c r="B102" s="47"/>
      <c r="C102" s="47"/>
      <c r="D102" s="48"/>
      <c r="E102" s="48"/>
      <c r="F102" s="49"/>
      <c r="G102" s="97">
        <f>+F6+F41+F46+F24</f>
        <v>630</v>
      </c>
    </row>
    <row r="103" spans="1:7" x14ac:dyDescent="0.2">
      <c r="A103" s="47" t="s">
        <v>264</v>
      </c>
      <c r="B103" s="47"/>
      <c r="C103" s="47"/>
      <c r="D103" s="48"/>
      <c r="E103" s="48"/>
      <c r="F103" s="49"/>
      <c r="G103" s="97">
        <f>+F98</f>
        <v>78949</v>
      </c>
    </row>
    <row r="104" spans="1:7" x14ac:dyDescent="0.2">
      <c r="A104" s="51"/>
      <c r="B104" s="51"/>
      <c r="C104" s="51"/>
      <c r="D104" s="85"/>
      <c r="E104" s="85"/>
      <c r="F104" s="85"/>
      <c r="G104" s="46"/>
    </row>
    <row r="105" spans="1:7" x14ac:dyDescent="0.2">
      <c r="G105" s="23"/>
    </row>
    <row r="106" spans="1:7" ht="23.25" x14ac:dyDescent="0.35">
      <c r="A106" s="10" t="s">
        <v>304</v>
      </c>
      <c r="G106" s="12"/>
    </row>
    <row r="107" spans="1:7" x14ac:dyDescent="0.2">
      <c r="A107" s="5" t="s">
        <v>316</v>
      </c>
    </row>
    <row r="108" spans="1:7" x14ac:dyDescent="0.2">
      <c r="A108" s="5" t="s">
        <v>315</v>
      </c>
    </row>
    <row r="109" spans="1:7" x14ac:dyDescent="0.2">
      <c r="A109" s="5" t="s">
        <v>314</v>
      </c>
    </row>
    <row r="110" spans="1:7" x14ac:dyDescent="0.2">
      <c r="A110" s="5" t="s">
        <v>313</v>
      </c>
    </row>
    <row r="111" spans="1:7" x14ac:dyDescent="0.2">
      <c r="A111" s="5" t="s">
        <v>312</v>
      </c>
    </row>
    <row r="112" spans="1:7" x14ac:dyDescent="0.2">
      <c r="A112" s="5" t="s">
        <v>311</v>
      </c>
    </row>
    <row r="113" spans="1:1" x14ac:dyDescent="0.2">
      <c r="A113" s="5" t="s">
        <v>310</v>
      </c>
    </row>
    <row r="114" spans="1:1" x14ac:dyDescent="0.2">
      <c r="A114" s="5" t="s">
        <v>309</v>
      </c>
    </row>
    <row r="115" spans="1:1" x14ac:dyDescent="0.2">
      <c r="A115" s="5" t="s">
        <v>308</v>
      </c>
    </row>
    <row r="116" spans="1:1" x14ac:dyDescent="0.2">
      <c r="A116" s="5" t="s">
        <v>305</v>
      </c>
    </row>
    <row r="117" spans="1:1" x14ac:dyDescent="0.2">
      <c r="A117" s="5" t="s">
        <v>306</v>
      </c>
    </row>
    <row r="118" spans="1:1" x14ac:dyDescent="0.2">
      <c r="A118" s="5" t="s">
        <v>307</v>
      </c>
    </row>
    <row r="119" spans="1:1" x14ac:dyDescent="0.2">
      <c r="A119" s="5" t="s">
        <v>330</v>
      </c>
    </row>
    <row r="122" spans="1:1" x14ac:dyDescent="0.2">
      <c r="A122" s="5" t="s">
        <v>324</v>
      </c>
    </row>
    <row r="123" spans="1:1" x14ac:dyDescent="0.2">
      <c r="A123" s="5" t="s">
        <v>325</v>
      </c>
    </row>
    <row r="124" spans="1:1" x14ac:dyDescent="0.2">
      <c r="A124" s="5" t="s">
        <v>326</v>
      </c>
    </row>
    <row r="126" spans="1:1" x14ac:dyDescent="0.2">
      <c r="A126" s="5" t="s">
        <v>328</v>
      </c>
    </row>
    <row r="127" spans="1:1" x14ac:dyDescent="0.2">
      <c r="A127" s="5" t="s">
        <v>327</v>
      </c>
    </row>
  </sheetData>
  <mergeCells count="2">
    <mergeCell ref="A73:A74"/>
    <mergeCell ref="D75:G75"/>
  </mergeCells>
  <printOptions horizontalCentered="1"/>
  <pageMargins left="0" right="0" top="0" bottom="0" header="0.51181102362204722" footer="0.51181102362204722"/>
  <pageSetup paperSize="8" fitToHeight="2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90" zoomScaleNormal="90" workbookViewId="0">
      <selection activeCell="O15" sqref="O15"/>
    </sheetView>
  </sheetViews>
  <sheetFormatPr defaultRowHeight="12.75" x14ac:dyDescent="0.2"/>
  <cols>
    <col min="1" max="1" width="58.42578125" customWidth="1"/>
    <col min="2" max="3" width="5.85546875" style="1" customWidth="1"/>
    <col min="4" max="4" width="8.85546875" style="1" customWidth="1"/>
    <col min="5" max="5" width="8.85546875" customWidth="1"/>
    <col min="6" max="6" width="8.7109375" customWidth="1"/>
    <col min="7" max="7" width="9.85546875" customWidth="1"/>
    <col min="8" max="8" width="13.5703125" customWidth="1"/>
    <col min="9" max="9" width="12.140625" customWidth="1"/>
    <col min="10" max="10" width="13.42578125" customWidth="1"/>
    <col min="11" max="11" width="10.7109375" customWidth="1"/>
    <col min="12" max="12" width="16.28515625" customWidth="1"/>
  </cols>
  <sheetData>
    <row r="1" spans="1:14" ht="0.75" customHeight="1" x14ac:dyDescent="0.2"/>
    <row r="2" spans="1:14" ht="20.25" hidden="1" customHeight="1" x14ac:dyDescent="0.2"/>
    <row r="3" spans="1:14" ht="13.5" thickBot="1" x14ac:dyDescent="0.25"/>
    <row r="4" spans="1:14" ht="24" thickBot="1" x14ac:dyDescent="0.4">
      <c r="A4" s="162"/>
      <c r="B4" s="169" t="s">
        <v>317</v>
      </c>
      <c r="C4" s="170"/>
      <c r="D4" s="170"/>
      <c r="E4" s="170"/>
      <c r="F4" s="170"/>
      <c r="G4" s="170"/>
      <c r="H4" s="170"/>
      <c r="I4" s="170"/>
      <c r="J4" s="170"/>
      <c r="K4" s="170"/>
      <c r="L4" s="163"/>
    </row>
    <row r="5" spans="1:14" ht="45.75" customHeight="1" thickBot="1" x14ac:dyDescent="0.35">
      <c r="A5" s="136" t="s">
        <v>526</v>
      </c>
      <c r="B5" s="81"/>
      <c r="C5" s="144"/>
      <c r="D5" s="171" t="s">
        <v>329</v>
      </c>
      <c r="E5" s="172"/>
      <c r="F5" s="172"/>
      <c r="G5" s="138" t="s">
        <v>319</v>
      </c>
      <c r="H5" s="138" t="s">
        <v>318</v>
      </c>
      <c r="I5" s="138" t="s">
        <v>320</v>
      </c>
      <c r="J5" s="138" t="s">
        <v>165</v>
      </c>
      <c r="K5" s="139" t="s">
        <v>321</v>
      </c>
      <c r="L5" s="139" t="s">
        <v>525</v>
      </c>
    </row>
    <row r="6" spans="1:14" ht="35.25" customHeight="1" thickBot="1" x14ac:dyDescent="0.4">
      <c r="A6" s="140" t="s">
        <v>166</v>
      </c>
      <c r="B6" s="137" t="s">
        <v>6</v>
      </c>
      <c r="C6" s="137" t="s">
        <v>334</v>
      </c>
      <c r="D6" s="141" t="s">
        <v>167</v>
      </c>
      <c r="E6" s="141" t="s">
        <v>168</v>
      </c>
      <c r="F6" s="141" t="s">
        <v>169</v>
      </c>
      <c r="G6" s="142" t="s">
        <v>170</v>
      </c>
      <c r="H6" s="142" t="s">
        <v>24</v>
      </c>
      <c r="I6" s="142" t="s">
        <v>24</v>
      </c>
      <c r="J6" s="142" t="s">
        <v>24</v>
      </c>
      <c r="K6" s="143" t="s">
        <v>24</v>
      </c>
      <c r="L6" s="157" t="s">
        <v>24</v>
      </c>
    </row>
    <row r="7" spans="1:14" x14ac:dyDescent="0.2">
      <c r="A7" s="38" t="s">
        <v>171</v>
      </c>
      <c r="B7" s="145" t="s">
        <v>9</v>
      </c>
      <c r="C7" s="146" t="s">
        <v>335</v>
      </c>
      <c r="D7" s="32">
        <v>335</v>
      </c>
      <c r="E7" s="33">
        <v>300</v>
      </c>
      <c r="F7" s="41">
        <f>+D7-E7</f>
        <v>35</v>
      </c>
      <c r="G7" s="35">
        <v>14</v>
      </c>
      <c r="H7" s="35">
        <v>1</v>
      </c>
      <c r="I7" s="119">
        <v>1</v>
      </c>
      <c r="J7" s="80">
        <v>1</v>
      </c>
      <c r="K7" s="122">
        <v>3</v>
      </c>
      <c r="L7" s="159">
        <v>0</v>
      </c>
      <c r="N7" s="161"/>
    </row>
    <row r="8" spans="1:14" x14ac:dyDescent="0.2">
      <c r="A8" s="38" t="s">
        <v>172</v>
      </c>
      <c r="B8" s="106" t="s">
        <v>9</v>
      </c>
      <c r="C8" s="147" t="s">
        <v>335</v>
      </c>
      <c r="D8" s="53">
        <v>20</v>
      </c>
      <c r="E8" s="34">
        <v>0</v>
      </c>
      <c r="F8" s="34">
        <f t="shared" ref="F8:F27" si="0">+D8-E8</f>
        <v>20</v>
      </c>
      <c r="G8" s="35">
        <v>0</v>
      </c>
      <c r="H8" s="36">
        <v>1</v>
      </c>
      <c r="I8" s="120">
        <v>1</v>
      </c>
      <c r="J8" s="37">
        <v>1</v>
      </c>
      <c r="K8" s="122">
        <v>3</v>
      </c>
      <c r="L8" s="160">
        <v>2</v>
      </c>
    </row>
    <row r="9" spans="1:14" x14ac:dyDescent="0.2">
      <c r="A9" s="31" t="s">
        <v>173</v>
      </c>
      <c r="B9" s="106" t="s">
        <v>9</v>
      </c>
      <c r="C9" s="147" t="s">
        <v>335</v>
      </c>
      <c r="D9" s="53">
        <v>120</v>
      </c>
      <c r="E9" s="34">
        <v>80</v>
      </c>
      <c r="F9" s="34">
        <f t="shared" si="0"/>
        <v>40</v>
      </c>
      <c r="G9" s="35">
        <v>14</v>
      </c>
      <c r="H9" s="36">
        <v>1</v>
      </c>
      <c r="I9" s="120">
        <v>1</v>
      </c>
      <c r="J9" s="37">
        <v>1</v>
      </c>
      <c r="K9" s="122">
        <v>3</v>
      </c>
      <c r="L9" s="159">
        <v>0</v>
      </c>
    </row>
    <row r="10" spans="1:14" x14ac:dyDescent="0.2">
      <c r="A10" s="31" t="s">
        <v>174</v>
      </c>
      <c r="B10" s="106" t="s">
        <v>9</v>
      </c>
      <c r="C10" s="147" t="s">
        <v>335</v>
      </c>
      <c r="D10" s="53">
        <v>70</v>
      </c>
      <c r="E10" s="34">
        <v>20</v>
      </c>
      <c r="F10" s="34">
        <v>50</v>
      </c>
      <c r="G10" s="35">
        <v>14</v>
      </c>
      <c r="H10" s="36">
        <v>1</v>
      </c>
      <c r="I10" s="120">
        <v>1</v>
      </c>
      <c r="J10" s="37">
        <v>1</v>
      </c>
      <c r="K10" s="122">
        <v>3</v>
      </c>
      <c r="L10" s="159">
        <v>0</v>
      </c>
    </row>
    <row r="11" spans="1:14" x14ac:dyDescent="0.2">
      <c r="A11" s="31" t="s">
        <v>175</v>
      </c>
      <c r="B11" s="106" t="s">
        <v>9</v>
      </c>
      <c r="C11" s="147" t="s">
        <v>335</v>
      </c>
      <c r="D11" s="53">
        <v>65</v>
      </c>
      <c r="E11" s="34">
        <v>0</v>
      </c>
      <c r="F11" s="34">
        <f t="shared" si="0"/>
        <v>65</v>
      </c>
      <c r="G11" s="35">
        <v>0</v>
      </c>
      <c r="H11" s="36">
        <v>0</v>
      </c>
      <c r="I11" s="120">
        <v>1</v>
      </c>
      <c r="J11" s="37">
        <v>1</v>
      </c>
      <c r="K11" s="122">
        <v>3</v>
      </c>
      <c r="L11" s="159">
        <v>2</v>
      </c>
    </row>
    <row r="12" spans="1:14" x14ac:dyDescent="0.2">
      <c r="A12" s="31" t="s">
        <v>176</v>
      </c>
      <c r="B12" s="106" t="s">
        <v>9</v>
      </c>
      <c r="C12" s="147" t="s">
        <v>335</v>
      </c>
      <c r="D12" s="53">
        <v>250</v>
      </c>
      <c r="E12" s="34">
        <v>220</v>
      </c>
      <c r="F12" s="34">
        <f t="shared" si="0"/>
        <v>30</v>
      </c>
      <c r="G12" s="35">
        <v>14</v>
      </c>
      <c r="H12" s="36">
        <v>1</v>
      </c>
      <c r="I12" s="120">
        <v>1</v>
      </c>
      <c r="J12" s="37">
        <v>1</v>
      </c>
      <c r="K12" s="122">
        <v>3</v>
      </c>
      <c r="L12" s="159">
        <v>0</v>
      </c>
    </row>
    <row r="13" spans="1:14" x14ac:dyDescent="0.2">
      <c r="A13" s="31" t="s">
        <v>177</v>
      </c>
      <c r="B13" s="106" t="s">
        <v>9</v>
      </c>
      <c r="C13" s="147" t="s">
        <v>335</v>
      </c>
      <c r="D13" s="53">
        <v>70</v>
      </c>
      <c r="E13" s="34">
        <v>70</v>
      </c>
      <c r="F13" s="34">
        <f t="shared" si="0"/>
        <v>0</v>
      </c>
      <c r="G13" s="35">
        <v>14</v>
      </c>
      <c r="H13" s="36">
        <v>1</v>
      </c>
      <c r="I13" s="120">
        <v>1</v>
      </c>
      <c r="J13" s="37">
        <v>1</v>
      </c>
      <c r="K13" s="122">
        <v>3</v>
      </c>
      <c r="L13" s="159">
        <v>0</v>
      </c>
    </row>
    <row r="14" spans="1:14" x14ac:dyDescent="0.2">
      <c r="A14" s="31" t="s">
        <v>178</v>
      </c>
      <c r="B14" s="106" t="s">
        <v>9</v>
      </c>
      <c r="C14" s="147" t="s">
        <v>335</v>
      </c>
      <c r="D14" s="53">
        <v>5</v>
      </c>
      <c r="E14" s="34">
        <v>0</v>
      </c>
      <c r="F14" s="34">
        <f t="shared" si="0"/>
        <v>5</v>
      </c>
      <c r="G14" s="35">
        <v>14</v>
      </c>
      <c r="H14" s="36">
        <v>0</v>
      </c>
      <c r="I14" s="120">
        <v>1</v>
      </c>
      <c r="J14" s="37">
        <v>1</v>
      </c>
      <c r="K14" s="122">
        <v>3</v>
      </c>
      <c r="L14" s="159">
        <v>0</v>
      </c>
    </row>
    <row r="15" spans="1:14" x14ac:dyDescent="0.2">
      <c r="A15" s="31" t="s">
        <v>179</v>
      </c>
      <c r="B15" s="106" t="s">
        <v>9</v>
      </c>
      <c r="C15" s="147" t="s">
        <v>335</v>
      </c>
      <c r="D15" s="53">
        <v>20</v>
      </c>
      <c r="E15" s="34">
        <v>0</v>
      </c>
      <c r="F15" s="34">
        <v>20</v>
      </c>
      <c r="G15" s="35">
        <v>0</v>
      </c>
      <c r="H15" s="36">
        <v>0</v>
      </c>
      <c r="I15" s="120">
        <v>1</v>
      </c>
      <c r="J15" s="37">
        <v>1</v>
      </c>
      <c r="K15" s="122">
        <v>3</v>
      </c>
      <c r="L15" s="159">
        <v>0</v>
      </c>
    </row>
    <row r="16" spans="1:14" x14ac:dyDescent="0.2">
      <c r="A16" s="31" t="s">
        <v>180</v>
      </c>
      <c r="B16" s="106" t="s">
        <v>9</v>
      </c>
      <c r="C16" s="147" t="s">
        <v>335</v>
      </c>
      <c r="D16" s="53">
        <v>850</v>
      </c>
      <c r="E16" s="34">
        <v>750</v>
      </c>
      <c r="F16" s="34">
        <f t="shared" si="0"/>
        <v>100</v>
      </c>
      <c r="G16" s="35">
        <v>14</v>
      </c>
      <c r="H16" s="36">
        <v>1</v>
      </c>
      <c r="I16" s="120">
        <v>1</v>
      </c>
      <c r="J16" s="37">
        <v>1</v>
      </c>
      <c r="K16" s="122">
        <v>3</v>
      </c>
      <c r="L16" s="159">
        <v>0</v>
      </c>
    </row>
    <row r="17" spans="1:12" x14ac:dyDescent="0.2">
      <c r="A17" s="31" t="s">
        <v>181</v>
      </c>
      <c r="B17" s="106" t="s">
        <v>9</v>
      </c>
      <c r="C17" s="147" t="s">
        <v>335</v>
      </c>
      <c r="D17" s="53">
        <v>920</v>
      </c>
      <c r="E17" s="34">
        <v>900</v>
      </c>
      <c r="F17" s="34">
        <f t="shared" si="0"/>
        <v>20</v>
      </c>
      <c r="G17" s="35">
        <v>14</v>
      </c>
      <c r="H17" s="36">
        <v>1</v>
      </c>
      <c r="I17" s="120">
        <v>1</v>
      </c>
      <c r="J17" s="37">
        <v>1</v>
      </c>
      <c r="K17" s="122">
        <v>3</v>
      </c>
      <c r="L17" s="159">
        <v>0</v>
      </c>
    </row>
    <row r="18" spans="1:12" x14ac:dyDescent="0.2">
      <c r="A18" s="31" t="s">
        <v>182</v>
      </c>
      <c r="B18" s="106" t="s">
        <v>9</v>
      </c>
      <c r="C18" s="147" t="s">
        <v>336</v>
      </c>
      <c r="D18" s="53">
        <v>2350</v>
      </c>
      <c r="E18" s="34">
        <v>2300</v>
      </c>
      <c r="F18" s="34">
        <f t="shared" si="0"/>
        <v>50</v>
      </c>
      <c r="G18" s="35">
        <v>14</v>
      </c>
      <c r="H18" s="36">
        <v>1</v>
      </c>
      <c r="I18" s="120">
        <v>1</v>
      </c>
      <c r="J18" s="37">
        <v>1</v>
      </c>
      <c r="K18" s="122">
        <v>3</v>
      </c>
      <c r="L18" s="159">
        <v>0</v>
      </c>
    </row>
    <row r="19" spans="1:12" x14ac:dyDescent="0.2">
      <c r="A19" s="31" t="s">
        <v>183</v>
      </c>
      <c r="B19" s="106" t="s">
        <v>9</v>
      </c>
      <c r="C19" s="147" t="s">
        <v>336</v>
      </c>
      <c r="D19" s="53">
        <v>75</v>
      </c>
      <c r="E19" s="34">
        <v>0</v>
      </c>
      <c r="F19" s="34">
        <f t="shared" si="0"/>
        <v>75</v>
      </c>
      <c r="G19" s="35">
        <v>0</v>
      </c>
      <c r="H19" s="36">
        <v>0</v>
      </c>
      <c r="I19" s="120">
        <v>1</v>
      </c>
      <c r="J19" s="37">
        <v>1</v>
      </c>
      <c r="K19" s="122">
        <v>3</v>
      </c>
      <c r="L19" s="159">
        <v>0</v>
      </c>
    </row>
    <row r="20" spans="1:12" x14ac:dyDescent="0.2">
      <c r="A20" s="31" t="s">
        <v>184</v>
      </c>
      <c r="B20" s="106" t="s">
        <v>9</v>
      </c>
      <c r="C20" s="148" t="s">
        <v>335</v>
      </c>
      <c r="D20" s="34">
        <v>300</v>
      </c>
      <c r="E20" s="41">
        <v>230</v>
      </c>
      <c r="F20" s="34">
        <f t="shared" si="0"/>
        <v>70</v>
      </c>
      <c r="G20" s="35">
        <v>14</v>
      </c>
      <c r="H20" s="36">
        <v>1</v>
      </c>
      <c r="I20" s="120">
        <v>1</v>
      </c>
      <c r="J20" s="37">
        <v>1</v>
      </c>
      <c r="K20" s="122">
        <v>3</v>
      </c>
      <c r="L20" s="159">
        <v>0</v>
      </c>
    </row>
    <row r="21" spans="1:12" x14ac:dyDescent="0.2">
      <c r="A21" s="31" t="s">
        <v>185</v>
      </c>
      <c r="B21" s="106" t="s">
        <v>9</v>
      </c>
      <c r="C21" s="147" t="s">
        <v>335</v>
      </c>
      <c r="D21" s="53">
        <v>2530</v>
      </c>
      <c r="E21" s="34">
        <v>2500</v>
      </c>
      <c r="F21" s="34">
        <v>30</v>
      </c>
      <c r="G21" s="35">
        <v>14</v>
      </c>
      <c r="H21" s="36">
        <v>1</v>
      </c>
      <c r="I21" s="120">
        <v>1</v>
      </c>
      <c r="J21" s="37">
        <v>1</v>
      </c>
      <c r="K21" s="122">
        <v>3</v>
      </c>
      <c r="L21" s="159">
        <v>0</v>
      </c>
    </row>
    <row r="22" spans="1:12" x14ac:dyDescent="0.2">
      <c r="A22" s="31" t="s">
        <v>186</v>
      </c>
      <c r="B22" s="106" t="s">
        <v>9</v>
      </c>
      <c r="C22" s="147" t="s">
        <v>336</v>
      </c>
      <c r="D22" s="53">
        <v>120</v>
      </c>
      <c r="E22" s="34">
        <v>120</v>
      </c>
      <c r="F22" s="34">
        <f t="shared" si="0"/>
        <v>0</v>
      </c>
      <c r="G22" s="35">
        <v>14</v>
      </c>
      <c r="H22" s="36">
        <v>1</v>
      </c>
      <c r="I22" s="120">
        <v>0</v>
      </c>
      <c r="J22" s="37">
        <v>0</v>
      </c>
      <c r="K22" s="122">
        <v>0</v>
      </c>
      <c r="L22" s="159">
        <v>0</v>
      </c>
    </row>
    <row r="23" spans="1:12" x14ac:dyDescent="0.2">
      <c r="A23" s="31" t="s">
        <v>187</v>
      </c>
      <c r="B23" s="106" t="s">
        <v>9</v>
      </c>
      <c r="C23" s="147" t="s">
        <v>335</v>
      </c>
      <c r="D23" s="53">
        <v>78</v>
      </c>
      <c r="E23" s="34">
        <v>0</v>
      </c>
      <c r="F23" s="34">
        <f t="shared" si="0"/>
        <v>78</v>
      </c>
      <c r="G23" s="35">
        <v>14</v>
      </c>
      <c r="H23" s="36">
        <v>1</v>
      </c>
      <c r="I23" s="120">
        <v>1</v>
      </c>
      <c r="J23" s="37">
        <v>1</v>
      </c>
      <c r="K23" s="122">
        <v>3</v>
      </c>
      <c r="L23" s="159">
        <v>0</v>
      </c>
    </row>
    <row r="24" spans="1:12" x14ac:dyDescent="0.2">
      <c r="A24" s="31" t="s">
        <v>188</v>
      </c>
      <c r="B24" s="106" t="s">
        <v>9</v>
      </c>
      <c r="C24" s="147" t="s">
        <v>335</v>
      </c>
      <c r="D24" s="53">
        <v>20</v>
      </c>
      <c r="E24" s="34">
        <v>0</v>
      </c>
      <c r="F24" s="34">
        <v>20</v>
      </c>
      <c r="G24" s="35">
        <v>0</v>
      </c>
      <c r="H24" s="36">
        <v>0</v>
      </c>
      <c r="I24" s="120">
        <v>1</v>
      </c>
      <c r="J24" s="37">
        <v>1</v>
      </c>
      <c r="K24" s="122">
        <v>3</v>
      </c>
      <c r="L24" s="159">
        <v>0</v>
      </c>
    </row>
    <row r="25" spans="1:12" x14ac:dyDescent="0.2">
      <c r="A25" s="31" t="s">
        <v>189</v>
      </c>
      <c r="B25" s="106" t="s">
        <v>9</v>
      </c>
      <c r="C25" s="147" t="s">
        <v>336</v>
      </c>
      <c r="D25" s="53">
        <v>40</v>
      </c>
      <c r="E25" s="34">
        <v>15</v>
      </c>
      <c r="F25" s="34">
        <f t="shared" si="0"/>
        <v>25</v>
      </c>
      <c r="G25" s="35">
        <v>14</v>
      </c>
      <c r="H25" s="36">
        <v>1</v>
      </c>
      <c r="I25" s="120">
        <v>1</v>
      </c>
      <c r="J25" s="37">
        <v>1</v>
      </c>
      <c r="K25" s="122">
        <v>3</v>
      </c>
      <c r="L25" s="159">
        <v>0</v>
      </c>
    </row>
    <row r="26" spans="1:12" x14ac:dyDescent="0.2">
      <c r="A26" s="31" t="s">
        <v>190</v>
      </c>
      <c r="B26" s="106" t="s">
        <v>9</v>
      </c>
      <c r="C26" s="147" t="s">
        <v>336</v>
      </c>
      <c r="D26" s="53">
        <v>65</v>
      </c>
      <c r="E26" s="34">
        <v>55</v>
      </c>
      <c r="F26" s="34">
        <f t="shared" si="0"/>
        <v>10</v>
      </c>
      <c r="G26" s="35">
        <v>14</v>
      </c>
      <c r="H26" s="36">
        <v>1</v>
      </c>
      <c r="I26" s="120">
        <v>1</v>
      </c>
      <c r="J26" s="37">
        <v>1</v>
      </c>
      <c r="K26" s="122">
        <v>3</v>
      </c>
      <c r="L26" s="159">
        <v>0</v>
      </c>
    </row>
    <row r="27" spans="1:12" x14ac:dyDescent="0.2">
      <c r="A27" s="31" t="s">
        <v>191</v>
      </c>
      <c r="B27" s="106" t="s">
        <v>9</v>
      </c>
      <c r="C27" s="147" t="s">
        <v>336</v>
      </c>
      <c r="D27" s="53">
        <v>45</v>
      </c>
      <c r="E27" s="34">
        <v>40</v>
      </c>
      <c r="F27" s="34">
        <f t="shared" si="0"/>
        <v>5</v>
      </c>
      <c r="G27" s="35">
        <v>14</v>
      </c>
      <c r="H27" s="36">
        <v>1</v>
      </c>
      <c r="I27" s="120">
        <v>1</v>
      </c>
      <c r="J27" s="37">
        <v>1</v>
      </c>
      <c r="K27" s="122">
        <v>3</v>
      </c>
      <c r="L27" s="159">
        <v>0</v>
      </c>
    </row>
    <row r="28" spans="1:12" x14ac:dyDescent="0.2">
      <c r="A28" s="31" t="s">
        <v>192</v>
      </c>
      <c r="B28" s="106" t="s">
        <v>9</v>
      </c>
      <c r="C28" s="147" t="s">
        <v>335</v>
      </c>
      <c r="D28" s="53">
        <v>40</v>
      </c>
      <c r="E28" s="34">
        <v>25</v>
      </c>
      <c r="F28" s="34">
        <v>15</v>
      </c>
      <c r="G28" s="35">
        <v>14</v>
      </c>
      <c r="H28" s="36">
        <v>1</v>
      </c>
      <c r="I28" s="120">
        <v>1</v>
      </c>
      <c r="J28" s="37">
        <v>1</v>
      </c>
      <c r="K28" s="122">
        <v>3</v>
      </c>
      <c r="L28" s="159">
        <v>0</v>
      </c>
    </row>
    <row r="29" spans="1:12" x14ac:dyDescent="0.2">
      <c r="A29" s="31" t="s">
        <v>193</v>
      </c>
      <c r="B29" s="106" t="s">
        <v>9</v>
      </c>
      <c r="C29" s="147" t="s">
        <v>335</v>
      </c>
      <c r="D29" s="53">
        <v>430</v>
      </c>
      <c r="E29" s="34">
        <v>0</v>
      </c>
      <c r="F29" s="34">
        <v>430</v>
      </c>
      <c r="G29" s="36">
        <v>0</v>
      </c>
      <c r="H29" s="36">
        <v>0</v>
      </c>
      <c r="I29" s="121">
        <v>1</v>
      </c>
      <c r="J29" s="37">
        <v>1</v>
      </c>
      <c r="K29" s="122">
        <v>2</v>
      </c>
      <c r="L29" s="159">
        <v>0</v>
      </c>
    </row>
    <row r="30" spans="1:12" x14ac:dyDescent="0.2">
      <c r="A30" s="31" t="s">
        <v>219</v>
      </c>
      <c r="B30" s="106" t="s">
        <v>9</v>
      </c>
      <c r="C30" s="147" t="s">
        <v>335</v>
      </c>
      <c r="D30" s="53">
        <v>90</v>
      </c>
      <c r="E30" s="34">
        <v>85</v>
      </c>
      <c r="F30" s="34">
        <v>5</v>
      </c>
      <c r="G30" s="36">
        <v>14</v>
      </c>
      <c r="H30" s="36">
        <v>3</v>
      </c>
      <c r="I30" s="121">
        <v>1</v>
      </c>
      <c r="J30" s="37">
        <v>1</v>
      </c>
      <c r="K30" s="122">
        <v>3</v>
      </c>
      <c r="L30" s="159">
        <v>0</v>
      </c>
    </row>
    <row r="31" spans="1:12" x14ac:dyDescent="0.2">
      <c r="A31" s="31" t="s">
        <v>218</v>
      </c>
      <c r="B31" s="106" t="s">
        <v>9</v>
      </c>
      <c r="C31" s="147" t="s">
        <v>335</v>
      </c>
      <c r="D31" s="53">
        <v>50</v>
      </c>
      <c r="E31" s="34">
        <v>0</v>
      </c>
      <c r="F31" s="34">
        <v>50</v>
      </c>
      <c r="G31" s="36">
        <v>0</v>
      </c>
      <c r="H31" s="36">
        <v>0</v>
      </c>
      <c r="I31" s="120">
        <v>1</v>
      </c>
      <c r="J31" s="37">
        <v>1</v>
      </c>
      <c r="K31" s="122">
        <v>3</v>
      </c>
      <c r="L31" s="159">
        <v>0</v>
      </c>
    </row>
    <row r="32" spans="1:12" x14ac:dyDescent="0.2">
      <c r="A32" s="31" t="s">
        <v>194</v>
      </c>
      <c r="B32" s="106"/>
      <c r="C32" s="147"/>
      <c r="D32" s="52">
        <f>SUM(D7:D31)</f>
        <v>8958</v>
      </c>
      <c r="E32" s="27">
        <f>SUM(E7:E31)</f>
        <v>7710</v>
      </c>
      <c r="F32" s="31">
        <f>SUM(F7:F31)</f>
        <v>1248</v>
      </c>
      <c r="G32" s="31"/>
      <c r="H32" s="31"/>
      <c r="I32" s="94"/>
      <c r="J32" s="123"/>
      <c r="K32" s="123"/>
      <c r="L32" s="158"/>
    </row>
    <row r="33" spans="1:11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pans="1:11" x14ac:dyDescent="0.2">
      <c r="A34" s="4"/>
      <c r="B34" s="3"/>
      <c r="C34" s="3"/>
      <c r="D34" s="3"/>
      <c r="E34" s="4"/>
      <c r="F34" s="4"/>
      <c r="G34" s="4"/>
      <c r="H34" s="4"/>
      <c r="I34" s="4"/>
      <c r="J34" s="4"/>
      <c r="K34" s="4"/>
    </row>
  </sheetData>
  <mergeCells count="2">
    <mergeCell ref="B4:K4"/>
    <mergeCell ref="D5:F5"/>
  </mergeCells>
  <printOptions horizontalCentered="1"/>
  <pageMargins left="0" right="0" top="0" bottom="0" header="0.51181102362204722" footer="0.51181102362204722"/>
  <pageSetup paperSize="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  lotto A</vt:lpstr>
      <vt:lpstr> lotto B + cigli</vt:lpstr>
      <vt:lpstr>aiuole fiorite</vt:lpstr>
      <vt:lpstr>'  lotto A'!Area_stampa</vt:lpstr>
      <vt:lpstr>' lotto B + cigli'!Area_stampa</vt:lpstr>
    </vt:vector>
  </TitlesOfParts>
  <Company>Packard Bell NEC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 Bell NEC</dc:creator>
  <cp:lastModifiedBy>Gianluca Manfredini</cp:lastModifiedBy>
  <cp:lastPrinted>2016-11-24T09:52:52Z</cp:lastPrinted>
  <dcterms:created xsi:type="dcterms:W3CDTF">2002-09-24T11:46:32Z</dcterms:created>
  <dcterms:modified xsi:type="dcterms:W3CDTF">2016-12-16T14:04:50Z</dcterms:modified>
</cp:coreProperties>
</file>